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tpr-38\users$\dcruz\Calidad Turistica 2017-2020\Reporte Habitaciones Endosadas - Shared\Habitaciones Endosadas - 2021\"/>
    </mc:Choice>
  </mc:AlternateContent>
  <xr:revisionPtr revIDLastSave="0" documentId="13_ncr:1_{119A51E5-5305-48D9-8B38-F64110CFADAB}" xr6:coauthVersionLast="45" xr6:coauthVersionMax="45" xr10:uidLastSave="{00000000-0000-0000-0000-000000000000}"/>
  <bookViews>
    <workbookView xWindow="-120" yWindow="-120" windowWidth="29040" windowHeight="15840" xr2:uid="{4E6ACF22-52BD-4517-90B6-0BBEC4E2D74E}"/>
  </bookViews>
  <sheets>
    <sheet name="Overall" sheetId="1" r:id="rId1"/>
    <sheet name="Coordenadas" sheetId="2" r:id="rId2"/>
    <sheet name="Pet-Friendly" sheetId="3" r:id="rId3"/>
    <sheet name="Spa&amp;Messag." sheetId="4" r:id="rId4"/>
    <sheet name="Old San Juan" sheetId="5" r:id="rId5"/>
    <sheet name="Casino" sheetId="6" r:id="rId6"/>
    <sheet name="Hotel" sheetId="7" r:id="rId7"/>
    <sheet name="Paradores" sheetId="8" r:id="rId8"/>
    <sheet name="Guest Houses" sheetId="9" r:id="rId9"/>
    <sheet name="Condo-Hoteles" sheetId="10" r:id="rId10"/>
    <sheet name="Resorts" sheetId="11" r:id="rId11"/>
    <sheet name="Time - Sharing" sheetId="12" r:id="rId12"/>
    <sheet name="B&amp;B" sheetId="13" r:id="rId13"/>
    <sheet name="Posadas" sheetId="14" r:id="rId14"/>
    <sheet name="Hosteles" sheetId="15" r:id="rId15"/>
    <sheet name="Glamping" sheetId="16" r:id="rId16"/>
    <sheet name="Excluídas" sheetId="17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86" i="1" l="1"/>
  <c r="S159" i="1"/>
  <c r="S152" i="1"/>
  <c r="S112" i="1"/>
  <c r="S92" i="1"/>
  <c r="A64" i="1"/>
  <c r="S23" i="1"/>
  <c r="S10" i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5" i="1" s="1"/>
  <c r="A66" i="1" s="1"/>
  <c r="A67" i="1" s="1"/>
  <c r="A68" i="1" s="1"/>
  <c r="A69" i="1" s="1"/>
  <c r="A70" i="1" s="1"/>
  <c r="A71" i="1" s="1"/>
  <c r="A72" i="1" s="1"/>
  <c r="A73" i="1" s="1"/>
  <c r="A22" i="1"/>
  <c r="H8" i="14" l="1"/>
  <c r="J19" i="17"/>
  <c r="J18" i="17"/>
  <c r="H11" i="16"/>
  <c r="H8" i="16"/>
  <c r="H10" i="16" s="1"/>
  <c r="H12" i="15"/>
  <c r="H9" i="15"/>
  <c r="H11" i="15" s="1"/>
  <c r="H15" i="14"/>
  <c r="H12" i="14"/>
  <c r="H27" i="13"/>
  <c r="H24" i="13"/>
  <c r="A20" i="13"/>
  <c r="A21" i="13" s="1"/>
  <c r="A22" i="13" s="1"/>
  <c r="A23" i="13" s="1"/>
  <c r="H17" i="13"/>
  <c r="H14" i="13"/>
  <c r="H10" i="13"/>
  <c r="H26" i="13" s="1"/>
  <c r="H17" i="12"/>
  <c r="H11" i="12"/>
  <c r="H16" i="12" s="1"/>
  <c r="H8" i="12"/>
  <c r="H17" i="11"/>
  <c r="H16" i="11"/>
  <c r="H14" i="11"/>
  <c r="H11" i="11"/>
  <c r="A9" i="11"/>
  <c r="A10" i="11" s="1"/>
  <c r="A8" i="11"/>
  <c r="H21" i="10"/>
  <c r="H18" i="10"/>
  <c r="H15" i="10"/>
  <c r="H11" i="10"/>
  <c r="H8" i="10"/>
  <c r="H20" i="10" s="1"/>
  <c r="H49" i="9"/>
  <c r="H45" i="9"/>
  <c r="H41" i="9"/>
  <c r="H37" i="9"/>
  <c r="A35" i="9"/>
  <c r="A36" i="9" s="1"/>
  <c r="A34" i="9"/>
  <c r="H30" i="9"/>
  <c r="A20" i="9"/>
  <c r="A21" i="9" s="1"/>
  <c r="A22" i="9" s="1"/>
  <c r="A23" i="9" s="1"/>
  <c r="A24" i="9" s="1"/>
  <c r="A25" i="9" s="1"/>
  <c r="A26" i="9" s="1"/>
  <c r="A27" i="9" s="1"/>
  <c r="A28" i="9" s="1"/>
  <c r="A29" i="9" s="1"/>
  <c r="A19" i="9"/>
  <c r="H16" i="9"/>
  <c r="H48" i="9" s="1"/>
  <c r="A8" i="9"/>
  <c r="A9" i="9" s="1"/>
  <c r="A10" i="9" s="1"/>
  <c r="A11" i="9" s="1"/>
  <c r="A12" i="9" s="1"/>
  <c r="A13" i="9" s="1"/>
  <c r="A14" i="9" s="1"/>
  <c r="A15" i="9" s="1"/>
  <c r="H28" i="8"/>
  <c r="H25" i="8"/>
  <c r="H22" i="8"/>
  <c r="A16" i="8"/>
  <c r="A17" i="8" s="1"/>
  <c r="A18" i="8" s="1"/>
  <c r="A19" i="8" s="1"/>
  <c r="H13" i="8"/>
  <c r="H10" i="8"/>
  <c r="H107" i="7"/>
  <c r="H104" i="7"/>
  <c r="H100" i="7"/>
  <c r="A94" i="7"/>
  <c r="A95" i="7" s="1"/>
  <c r="A96" i="7" s="1"/>
  <c r="A97" i="7" s="1"/>
  <c r="A98" i="7" s="1"/>
  <c r="A99" i="7" s="1"/>
  <c r="H88" i="7"/>
  <c r="A71" i="7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H68" i="7"/>
  <c r="H62" i="7"/>
  <c r="A14" i="7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H11" i="7"/>
  <c r="A10" i="7"/>
  <c r="I30" i="6"/>
  <c r="A29" i="6"/>
  <c r="R27" i="6"/>
  <c r="R26" i="6"/>
  <c r="J24" i="6"/>
  <c r="I24" i="6"/>
  <c r="R22" i="6"/>
  <c r="A22" i="6"/>
  <c r="A23" i="6" s="1"/>
  <c r="R21" i="6"/>
  <c r="I19" i="6"/>
  <c r="R18" i="6"/>
  <c r="I16" i="6"/>
  <c r="I13" i="6"/>
  <c r="R10" i="6"/>
  <c r="R7" i="6"/>
  <c r="A7" i="6"/>
  <c r="A8" i="6" s="1"/>
  <c r="A9" i="6" s="1"/>
  <c r="A10" i="6" s="1"/>
  <c r="A11" i="6" s="1"/>
  <c r="A12" i="6" s="1"/>
  <c r="R6" i="6"/>
  <c r="A6" i="6"/>
  <c r="R5" i="6"/>
  <c r="I16" i="5"/>
  <c r="A6" i="5"/>
  <c r="A7" i="5" s="1"/>
  <c r="A8" i="5" s="1"/>
  <c r="A9" i="5" s="1"/>
  <c r="A10" i="5" s="1"/>
  <c r="A11" i="5" s="1"/>
  <c r="A12" i="5" s="1"/>
  <c r="A13" i="5" s="1"/>
  <c r="A14" i="5" s="1"/>
  <c r="K177" i="4"/>
  <c r="K173" i="4"/>
  <c r="U172" i="4"/>
  <c r="U171" i="4"/>
  <c r="U170" i="4"/>
  <c r="U169" i="4"/>
  <c r="A169" i="4"/>
  <c r="A170" i="4" s="1"/>
  <c r="A171" i="4" s="1"/>
  <c r="A172" i="4" s="1"/>
  <c r="U168" i="4"/>
  <c r="K166" i="4"/>
  <c r="U159" i="4"/>
  <c r="A158" i="4"/>
  <c r="A159" i="4" s="1"/>
  <c r="A160" i="4" s="1"/>
  <c r="A161" i="4" s="1"/>
  <c r="A162" i="4" s="1"/>
  <c r="A163" i="4" s="1"/>
  <c r="A164" i="4" s="1"/>
  <c r="A165" i="4" s="1"/>
  <c r="A157" i="4"/>
  <c r="U156" i="4"/>
  <c r="K154" i="4"/>
  <c r="L154" i="4" s="1"/>
  <c r="U151" i="4"/>
  <c r="U142" i="4"/>
  <c r="U141" i="4"/>
  <c r="U137" i="4"/>
  <c r="U134" i="4"/>
  <c r="U130" i="4"/>
  <c r="U128" i="4"/>
  <c r="U121" i="4"/>
  <c r="U119" i="4"/>
  <c r="A119" i="4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18" i="4"/>
  <c r="A117" i="4"/>
  <c r="A116" i="4"/>
  <c r="U115" i="4"/>
  <c r="K113" i="4"/>
  <c r="U112" i="4"/>
  <c r="U110" i="4"/>
  <c r="U109" i="4"/>
  <c r="U107" i="4"/>
  <c r="A106" i="4"/>
  <c r="A107" i="4" s="1"/>
  <c r="A108" i="4" s="1"/>
  <c r="A109" i="4" s="1"/>
  <c r="A110" i="4" s="1"/>
  <c r="A111" i="4" s="1"/>
  <c r="A112" i="4" s="1"/>
  <c r="A105" i="4"/>
  <c r="A104" i="4"/>
  <c r="A103" i="4"/>
  <c r="U102" i="4"/>
  <c r="K100" i="4"/>
  <c r="U98" i="4"/>
  <c r="U84" i="4"/>
  <c r="U83" i="4"/>
  <c r="U81" i="4"/>
  <c r="U79" i="4"/>
  <c r="A78" i="4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77" i="4"/>
  <c r="U76" i="4"/>
  <c r="A76" i="4"/>
  <c r="U75" i="4"/>
  <c r="K73" i="4"/>
  <c r="U22" i="4"/>
  <c r="U10" i="4"/>
  <c r="U7" i="4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6" i="4"/>
  <c r="U5" i="4"/>
  <c r="K179" i="2"/>
  <c r="K175" i="2"/>
  <c r="K178" i="2" s="1"/>
  <c r="U174" i="2"/>
  <c r="U173" i="2"/>
  <c r="A173" i="2"/>
  <c r="A174" i="2" s="1"/>
  <c r="U172" i="2"/>
  <c r="A172" i="2"/>
  <c r="U171" i="2"/>
  <c r="K169" i="2"/>
  <c r="U161" i="2"/>
  <c r="A159" i="2"/>
  <c r="A160" i="2" s="1"/>
  <c r="A161" i="2" s="1"/>
  <c r="A162" i="2" s="1"/>
  <c r="A163" i="2" s="1"/>
  <c r="A164" i="2" s="1"/>
  <c r="A165" i="2" s="1"/>
  <c r="A166" i="2" s="1"/>
  <c r="A167" i="2" s="1"/>
  <c r="A168" i="2" s="1"/>
  <c r="U158" i="2"/>
  <c r="L156" i="2"/>
  <c r="K156" i="2"/>
  <c r="U153" i="2"/>
  <c r="U144" i="2"/>
  <c r="U143" i="2"/>
  <c r="U139" i="2"/>
  <c r="U135" i="2"/>
  <c r="U131" i="2"/>
  <c r="U129" i="2"/>
  <c r="U122" i="2"/>
  <c r="U120" i="2"/>
  <c r="A118" i="2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17" i="2"/>
  <c r="U116" i="2"/>
  <c r="K114" i="2"/>
  <c r="U113" i="2"/>
  <c r="U111" i="2"/>
  <c r="U110" i="2"/>
  <c r="U108" i="2"/>
  <c r="A105" i="2"/>
  <c r="A106" i="2" s="1"/>
  <c r="A107" i="2" s="1"/>
  <c r="A108" i="2" s="1"/>
  <c r="A109" i="2" s="1"/>
  <c r="A110" i="2" s="1"/>
  <c r="A111" i="2" s="1"/>
  <c r="A112" i="2" s="1"/>
  <c r="A113" i="2" s="1"/>
  <c r="A104" i="2"/>
  <c r="U103" i="2"/>
  <c r="K101" i="2"/>
  <c r="U99" i="2"/>
  <c r="U85" i="2"/>
  <c r="U84" i="2"/>
  <c r="U82" i="2"/>
  <c r="U80" i="2"/>
  <c r="A78" i="2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U77" i="2"/>
  <c r="A77" i="2"/>
  <c r="U76" i="2"/>
  <c r="K74" i="2"/>
  <c r="U22" i="2"/>
  <c r="U10" i="2"/>
  <c r="U7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U5" i="2"/>
  <c r="I179" i="1"/>
  <c r="I175" i="1"/>
  <c r="S174" i="1"/>
  <c r="S173" i="1"/>
  <c r="S172" i="1"/>
  <c r="A172" i="1"/>
  <c r="A173" i="1" s="1"/>
  <c r="A174" i="1" s="1"/>
  <c r="S171" i="1"/>
  <c r="I169" i="1"/>
  <c r="S161" i="1"/>
  <c r="A160" i="1"/>
  <c r="A161" i="1" s="1"/>
  <c r="A162" i="1" s="1"/>
  <c r="A163" i="1" s="1"/>
  <c r="A164" i="1" s="1"/>
  <c r="A165" i="1" s="1"/>
  <c r="A166" i="1" s="1"/>
  <c r="A167" i="1" s="1"/>
  <c r="A168" i="1" s="1"/>
  <c r="A159" i="1"/>
  <c r="S158" i="1"/>
  <c r="I156" i="1"/>
  <c r="J156" i="1" s="1"/>
  <c r="S153" i="1"/>
  <c r="S144" i="1"/>
  <c r="S143" i="1"/>
  <c r="S139" i="1"/>
  <c r="S135" i="1"/>
  <c r="S131" i="1"/>
  <c r="S129" i="1"/>
  <c r="S122" i="1"/>
  <c r="S120" i="1"/>
  <c r="A117" i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S116" i="1"/>
  <c r="I114" i="1"/>
  <c r="S113" i="1"/>
  <c r="S111" i="1"/>
  <c r="S110" i="1"/>
  <c r="S108" i="1"/>
  <c r="A104" i="1"/>
  <c r="A105" i="1" s="1"/>
  <c r="A106" i="1" s="1"/>
  <c r="A107" i="1" s="1"/>
  <c r="A108" i="1" s="1"/>
  <c r="A109" i="1" s="1"/>
  <c r="A110" i="1" s="1"/>
  <c r="A111" i="1" s="1"/>
  <c r="A112" i="1" s="1"/>
  <c r="A113" i="1" s="1"/>
  <c r="S103" i="1"/>
  <c r="I101" i="1"/>
  <c r="S99" i="1"/>
  <c r="S85" i="1"/>
  <c r="S84" i="1"/>
  <c r="S82" i="1"/>
  <c r="S80" i="1"/>
  <c r="S77" i="1"/>
  <c r="A77" i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S76" i="1"/>
  <c r="I74" i="1"/>
  <c r="S7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S5" i="1"/>
  <c r="H27" i="8" l="1"/>
  <c r="H106" i="7"/>
  <c r="I178" i="1"/>
  <c r="H14" i="14"/>
  <c r="K176" i="4"/>
</calcChain>
</file>

<file path=xl/sharedStrings.xml><?xml version="1.0" encoding="utf-8"?>
<sst xmlns="http://schemas.openxmlformats.org/spreadsheetml/2006/main" count="8789" uniqueCount="1556">
  <si>
    <t/>
  </si>
  <si>
    <t>Lodging</t>
  </si>
  <si>
    <t>Category</t>
  </si>
  <si>
    <t>Physical Address Line 1</t>
  </si>
  <si>
    <t>Physical Address Line 2</t>
  </si>
  <si>
    <t>Physical Municipality</t>
  </si>
  <si>
    <t>Physical Zip Code</t>
  </si>
  <si>
    <t>Handi-caped Rooms</t>
  </si>
  <si>
    <t>Endorsed Rooms</t>
  </si>
  <si>
    <t>Average Employee</t>
  </si>
  <si>
    <t>Title</t>
  </si>
  <si>
    <t>First Name</t>
  </si>
  <si>
    <t>Last Name</t>
  </si>
  <si>
    <t>Position</t>
  </si>
  <si>
    <t>Phone Number</t>
  </si>
  <si>
    <t>Fax</t>
  </si>
  <si>
    <t>Website</t>
  </si>
  <si>
    <t>Email</t>
  </si>
  <si>
    <t>Total Rooms per Municipality</t>
  </si>
  <si>
    <t>Postal Address Line 1</t>
  </si>
  <si>
    <t>Postal Address Line 2</t>
  </si>
  <si>
    <t>Postal Municipality</t>
  </si>
  <si>
    <t>Postal Zip Code</t>
  </si>
  <si>
    <t>Hospederías Endosadas en el Area Metro</t>
  </si>
  <si>
    <t>Hyatt Place Bayamon Hotel &amp; Tropical Casino</t>
  </si>
  <si>
    <t>Hotel</t>
  </si>
  <si>
    <t>Carr. 167 Km 0.8 Bo. Hato Tejas</t>
  </si>
  <si>
    <t>1560 Ave. Comerio</t>
  </si>
  <si>
    <t>Bayamón</t>
  </si>
  <si>
    <t>Sra.</t>
  </si>
  <si>
    <t>Nivea</t>
  </si>
  <si>
    <t>Rivera</t>
  </si>
  <si>
    <t>Gerente</t>
  </si>
  <si>
    <t>(787) 779-5000</t>
  </si>
  <si>
    <t>-</t>
  </si>
  <si>
    <t>www.hyatt.com</t>
  </si>
  <si>
    <t>nivea.rivera@hyatt.com</t>
  </si>
  <si>
    <t>1560 Avenida Ramón Luis Rivera</t>
  </si>
  <si>
    <t>San Miguel Metro Plaza Hotel</t>
  </si>
  <si>
    <t>Edificio San Miguel Plaza</t>
  </si>
  <si>
    <t>Sr.</t>
  </si>
  <si>
    <t>Juan</t>
  </si>
  <si>
    <t>San Miguel</t>
  </si>
  <si>
    <t>Propietario</t>
  </si>
  <si>
    <t xml:space="preserve">www.sanmiguelplazahotel.com </t>
  </si>
  <si>
    <t>ciarasmh@gmail.com</t>
  </si>
  <si>
    <t>2 Calle Las Rosas, Apartado 101,</t>
  </si>
  <si>
    <t>Four Points by Sheraton At Caguas Real Hotel &amp; Casino</t>
  </si>
  <si>
    <t>Bo. Turabo</t>
  </si>
  <si>
    <t>Sector Peaje de Caguas Sur, Carr 52</t>
  </si>
  <si>
    <t>Caguas</t>
  </si>
  <si>
    <t>Carmen</t>
  </si>
  <si>
    <t>Maldonado</t>
  </si>
  <si>
    <t>Gerente General</t>
  </si>
  <si>
    <t xml:space="preserve">www.fourpointscaguas.com </t>
  </si>
  <si>
    <t>cmaldonado@santanapr.com</t>
  </si>
  <si>
    <t>Calle Alhambra 500 Granada Blvd.</t>
  </si>
  <si>
    <t>Royal Sonesta San Juan</t>
  </si>
  <si>
    <t>#5961 Ave. Isla Verde</t>
  </si>
  <si>
    <t>Carolina</t>
  </si>
  <si>
    <t xml:space="preserve">Mr. </t>
  </si>
  <si>
    <t>Carlos</t>
  </si>
  <si>
    <t>Garcia</t>
  </si>
  <si>
    <t>General Manager</t>
  </si>
  <si>
    <t>(787)791-6100</t>
  </si>
  <si>
    <t>www.sonesta.com</t>
  </si>
  <si>
    <t>The Village Inn</t>
  </si>
  <si>
    <t>Carr. 858 Km 2.7</t>
  </si>
  <si>
    <t>Bo. Cacao</t>
  </si>
  <si>
    <t xml:space="preserve">Sra. </t>
  </si>
  <si>
    <t>Zuleika</t>
  </si>
  <si>
    <t>Mundo</t>
  </si>
  <si>
    <t>(787)460-3388</t>
  </si>
  <si>
    <t xml:space="preserve">www.villageinnpr.com </t>
  </si>
  <si>
    <t>thevillagehotelpr@gmail.com</t>
  </si>
  <si>
    <t>Máre St. Clair Collection Hotel</t>
  </si>
  <si>
    <t>Condo-Hotel</t>
  </si>
  <si>
    <t>Ave. Isla Verde 6165</t>
  </si>
  <si>
    <t xml:space="preserve">Delphin </t>
  </si>
  <si>
    <t xml:space="preserve">www.marestclair.com </t>
  </si>
  <si>
    <t>drivera@stclaircollection.com</t>
  </si>
  <si>
    <t>Borinquen Beach Inn</t>
  </si>
  <si>
    <t>Guest House</t>
  </si>
  <si>
    <t>Ave Isla Verde 5451</t>
  </si>
  <si>
    <t xml:space="preserve">Temístocles </t>
  </si>
  <si>
    <t>Ramírez</t>
  </si>
  <si>
    <t xml:space="preserve">www.borinquenbeachinn.com </t>
  </si>
  <si>
    <t xml:space="preserve">borinquenbeachinn@yahoo.com </t>
  </si>
  <si>
    <t>PO Box 41206</t>
  </si>
  <si>
    <t>San Juan</t>
  </si>
  <si>
    <t>Coral by the Sea</t>
  </si>
  <si>
    <t>Calle Rosa #2</t>
  </si>
  <si>
    <t>Isla Verde</t>
  </si>
  <si>
    <t>Carmelo</t>
  </si>
  <si>
    <t>Ortiz</t>
  </si>
  <si>
    <t xml:space="preserve">www.coralbythesea.com </t>
  </si>
  <si>
    <t xml:space="preserve">coralbysea@prtc.net </t>
  </si>
  <si>
    <t>Courtyard by Marriott Isla Verde Beach Hotel</t>
  </si>
  <si>
    <t>7012 Boca de Cangrejos</t>
  </si>
  <si>
    <t>Ave. Isla Verde</t>
  </si>
  <si>
    <t>Efrain</t>
  </si>
  <si>
    <t>Rosa</t>
  </si>
  <si>
    <t xml:space="preserve">www.sjcourtyard.com </t>
  </si>
  <si>
    <t>erosa@sjcourtyard.com</t>
  </si>
  <si>
    <t>PO Box 12112</t>
  </si>
  <si>
    <t>Embassy Suites Hotel &amp; Casino</t>
  </si>
  <si>
    <t>8000 Tartak Street, Isla Verde</t>
  </si>
  <si>
    <t>Mrs.</t>
  </si>
  <si>
    <t>Sharilyn</t>
  </si>
  <si>
    <t>Toko</t>
  </si>
  <si>
    <t xml:space="preserve">www.embassysuitessanjuan.com </t>
  </si>
  <si>
    <t xml:space="preserve">sharilyn.toko@hilton.com </t>
  </si>
  <si>
    <t>Hampton Inn &amp; Suites by Hilton</t>
  </si>
  <si>
    <t>6530 Isla Verde Ave.</t>
  </si>
  <si>
    <t>Mr.</t>
  </si>
  <si>
    <t>Michael</t>
  </si>
  <si>
    <t>García</t>
  </si>
  <si>
    <t xml:space="preserve"> General Manager</t>
  </si>
  <si>
    <t xml:space="preserve">Mike.Garcia@hilton.com </t>
  </si>
  <si>
    <t>San Juan Airport Hotel</t>
  </si>
  <si>
    <t>Aeropuerto Internacional Luis Munoz Marin</t>
  </si>
  <si>
    <t>2do. Piso</t>
  </si>
  <si>
    <t>José</t>
  </si>
  <si>
    <t>Franco</t>
  </si>
  <si>
    <t>Operations Manager</t>
  </si>
  <si>
    <t xml:space="preserve">www.airporthotelpr.com </t>
  </si>
  <si>
    <t>gm@airporthotelpr.com</t>
  </si>
  <si>
    <t>P.O.Box 38087</t>
  </si>
  <si>
    <t>San Juan Water &amp; Beach Club Hotel</t>
  </si>
  <si>
    <t xml:space="preserve"> #2 José M. Tartak Street</t>
  </si>
  <si>
    <t xml:space="preserve">Cory </t>
  </si>
  <si>
    <t>Santana</t>
  </si>
  <si>
    <t xml:space="preserve">www.waterbeachhotel.com </t>
  </si>
  <si>
    <t>csantana@waterbeachhotel.com</t>
  </si>
  <si>
    <t>#2 Jose M.Tartak St.</t>
  </si>
  <si>
    <t>Tryp by Wyndham</t>
  </si>
  <si>
    <t xml:space="preserve">Avenida Isla Verde 4820 </t>
  </si>
  <si>
    <t xml:space="preserve"> </t>
  </si>
  <si>
    <t xml:space="preserve">Consuelo </t>
  </si>
  <si>
    <t>Carrero</t>
  </si>
  <si>
    <t xml:space="preserve">www.trypislaverde.com </t>
  </si>
  <si>
    <t>ccarrero@trypislaverde.com</t>
  </si>
  <si>
    <t>PO Box 6007</t>
  </si>
  <si>
    <t>Loiza Station</t>
  </si>
  <si>
    <t>Verdanza Hotel</t>
  </si>
  <si>
    <t>Calle Tartak # 8020</t>
  </si>
  <si>
    <t>..</t>
  </si>
  <si>
    <t>Rick</t>
  </si>
  <si>
    <t>Newman</t>
  </si>
  <si>
    <t>Gerente de Operaciones</t>
  </si>
  <si>
    <t xml:space="preserve">www.vendanzahotel.com </t>
  </si>
  <si>
    <t>rnewman@verdanzahotel.com</t>
  </si>
  <si>
    <t>Villa del Sol</t>
  </si>
  <si>
    <t>Calle Rosa #4</t>
  </si>
  <si>
    <t>Rafael</t>
  </si>
  <si>
    <t>Durand</t>
  </si>
  <si>
    <t>Propietarios</t>
  </si>
  <si>
    <t xml:space="preserve">www.villadelsolpr.com </t>
  </si>
  <si>
    <t xml:space="preserve">info@villadelsolpr.com </t>
  </si>
  <si>
    <t>P O Box 79622</t>
  </si>
  <si>
    <t>Villa Verde Inn</t>
  </si>
  <si>
    <t>Urb. Villamar</t>
  </si>
  <si>
    <t>Blq. C-37  Calle 6 Marginal</t>
  </si>
  <si>
    <t>Hector</t>
  </si>
  <si>
    <t>Sanchez</t>
  </si>
  <si>
    <t xml:space="preserve">www.villaverdeinnsj.com </t>
  </si>
  <si>
    <t>hctrsanchez@gmail.com</t>
  </si>
  <si>
    <t>PMB 540</t>
  </si>
  <si>
    <t>Box 6017</t>
  </si>
  <si>
    <t>Acacia Seaside Inn</t>
  </si>
  <si>
    <t>Calle Taft # 8</t>
  </si>
  <si>
    <t>Ocean Park</t>
  </si>
  <si>
    <t>John</t>
  </si>
  <si>
    <t>Dennis</t>
  </si>
  <si>
    <t>Owner</t>
  </si>
  <si>
    <t>www.acaciaboutiquehotel.com</t>
  </si>
  <si>
    <t xml:space="preserve">reservations@acaciaseasideinn.com </t>
  </si>
  <si>
    <t>Calle Taft #53</t>
  </si>
  <si>
    <t>At Wind Chimes Inn</t>
  </si>
  <si>
    <t>53 Taft St.</t>
  </si>
  <si>
    <t>Condado</t>
  </si>
  <si>
    <t>atwindchimesboutiquehotel.com</t>
  </si>
  <si>
    <t>ivelisse@aubergehaven.com</t>
  </si>
  <si>
    <t>Best Western Plus Condado Palm Inn &amp; Suites</t>
  </si>
  <si>
    <t>55 Ashford Ave</t>
  </si>
  <si>
    <t>Henry</t>
  </si>
  <si>
    <t>Neumann</t>
  </si>
  <si>
    <t>bestwestern.com</t>
  </si>
  <si>
    <t xml:space="preserve">hneumann@condadopalm.com </t>
  </si>
  <si>
    <t>P.O. Box 16786</t>
  </si>
  <si>
    <t>Caribe Hilton</t>
  </si>
  <si>
    <t>Calle Rosales</t>
  </si>
  <si>
    <t>Puerta de Tierra</t>
  </si>
  <si>
    <t>Pablo</t>
  </si>
  <si>
    <t>Torres</t>
  </si>
  <si>
    <t>www.caribehilton.com</t>
  </si>
  <si>
    <t xml:space="preserve">pablo.torres@hilton.com </t>
  </si>
  <si>
    <t>Apartado 902-1872</t>
  </si>
  <si>
    <t>Casa Blanca Hotel</t>
  </si>
  <si>
    <t>3 16 Calle Fortaleza</t>
  </si>
  <si>
    <t>Sr</t>
  </si>
  <si>
    <t>Oller</t>
  </si>
  <si>
    <t>Presidente</t>
  </si>
  <si>
    <t>www.hotelcasablancapr.com</t>
  </si>
  <si>
    <t xml:space="preserve">rafaeloller@hotelcasablancapr.com </t>
  </si>
  <si>
    <t>Casa Condado Hotel</t>
  </si>
  <si>
    <t>Ave. Condado # 60</t>
  </si>
  <si>
    <t>Jean</t>
  </si>
  <si>
    <t>Etchevers</t>
  </si>
  <si>
    <t>www.casacondadohotel.com</t>
  </si>
  <si>
    <t xml:space="preserve">info@casacondadohotel.com </t>
  </si>
  <si>
    <t>P.O. Box 9022753</t>
  </si>
  <si>
    <t>Casa Isabel Bed and Breakfast</t>
  </si>
  <si>
    <t>Bed and Breakfast</t>
  </si>
  <si>
    <t># 65 Calle Frederick Krug</t>
  </si>
  <si>
    <t>Margarita</t>
  </si>
  <si>
    <t>Buenaga</t>
  </si>
  <si>
    <t>Propietaria</t>
  </si>
  <si>
    <t>(787) 630-5974</t>
  </si>
  <si>
    <t xml:space="preserve">oterobuenaga@gmail.com </t>
  </si>
  <si>
    <t>1379 Paseo Don Juan</t>
  </si>
  <si>
    <t>Apt. 4 A</t>
  </si>
  <si>
    <t>Casa Sol Bed and Breakfast</t>
  </si>
  <si>
    <t>Calle Sol # 316</t>
  </si>
  <si>
    <t>Edward</t>
  </si>
  <si>
    <t>Ramirez Castellano</t>
  </si>
  <si>
    <t xml:space="preserve">www.casasolbnb.com </t>
  </si>
  <si>
    <t>welcome@casasolbnb.com</t>
  </si>
  <si>
    <t>P.O. Box 9022341</t>
  </si>
  <si>
    <t>Ciqala Luxury Home Suites</t>
  </si>
  <si>
    <t>752 Fernández Juncos</t>
  </si>
  <si>
    <t>Miramar</t>
  </si>
  <si>
    <t>Carlota</t>
  </si>
  <si>
    <t>Perez</t>
  </si>
  <si>
    <t>www.ciqalasuites.com</t>
  </si>
  <si>
    <t xml:space="preserve">LolaPerez@gmail.com </t>
  </si>
  <si>
    <t>P.O. Box 9542</t>
  </si>
  <si>
    <t>Comfot Inn San Juan</t>
  </si>
  <si>
    <t>Calle Clemenceau 6</t>
  </si>
  <si>
    <t xml:space="preserve">Rhias </t>
  </si>
  <si>
    <t>Mawani</t>
  </si>
  <si>
    <t>www.comfortinnsanjuan.com</t>
  </si>
  <si>
    <t xml:space="preserve">comfortinnsanjuan@gmail.com </t>
  </si>
  <si>
    <t>Condado Vanderbilt Hotel</t>
  </si>
  <si>
    <t>Resort</t>
  </si>
  <si>
    <t>1055 Ashford Avenue</t>
  </si>
  <si>
    <t>Mike</t>
  </si>
  <si>
    <t>www.condadovanderbilt.com</t>
  </si>
  <si>
    <t>mrivera@condadovanderbilt.com</t>
  </si>
  <si>
    <t>Coral Princess Inn</t>
  </si>
  <si>
    <t>Avenida Magdalena #1159</t>
  </si>
  <si>
    <t xml:space="preserve">Helen </t>
  </si>
  <si>
    <t>Sampedro</t>
  </si>
  <si>
    <t>www.coralpr.com</t>
  </si>
  <si>
    <t>info@coralpr.com</t>
  </si>
  <si>
    <t>Courtyard by Marriott San Juan Miramar</t>
  </si>
  <si>
    <t>801 Ave. Ponce de León</t>
  </si>
  <si>
    <t xml:space="preserve">Francisco </t>
  </si>
  <si>
    <t>Martínez</t>
  </si>
  <si>
    <t xml:space="preserve">www.marriott.com </t>
  </si>
  <si>
    <t>francisco.martinez@courtyard.com</t>
  </si>
  <si>
    <t>Double Tree by Hilton San Juan</t>
  </si>
  <si>
    <t>Ave. de Diego 105</t>
  </si>
  <si>
    <t>Yodil</t>
  </si>
  <si>
    <t>Cabán</t>
  </si>
  <si>
    <t>www.sanjuandoubletree.com</t>
  </si>
  <si>
    <t xml:space="preserve">Yodil.caban@hilton.com </t>
  </si>
  <si>
    <t>P.O. Box 12038</t>
  </si>
  <si>
    <t>Dream Inn Puerto Rico</t>
  </si>
  <si>
    <t>2009 Calle McLeary</t>
  </si>
  <si>
    <t>Nirmala</t>
  </si>
  <si>
    <t>Shamdasani</t>
  </si>
  <si>
    <t>www.dreaminnpr.com</t>
  </si>
  <si>
    <t xml:space="preserve">dreaminnpr@gmail.com </t>
  </si>
  <si>
    <t>Dream's Hotel</t>
  </si>
  <si>
    <t>Urb. Hyde Park</t>
  </si>
  <si>
    <t>109 Avenida Universidad</t>
  </si>
  <si>
    <t>Elena</t>
  </si>
  <si>
    <t>Pagán</t>
  </si>
  <si>
    <t>info@puertoricodreams.com</t>
  </si>
  <si>
    <t>University Gardens</t>
  </si>
  <si>
    <t>109 Ave. Universidad</t>
  </si>
  <si>
    <t xml:space="preserve">El Canario By The Lagoon Hotel </t>
  </si>
  <si>
    <t>Calle Clemenceau #4</t>
  </si>
  <si>
    <t>Visco</t>
  </si>
  <si>
    <t>www.canariolagoonhotel.com</t>
  </si>
  <si>
    <t xml:space="preserve">canariopr@aol.com </t>
  </si>
  <si>
    <t>Canario Boutique Hotel</t>
  </si>
  <si>
    <t># 1317 Ave. Ashford</t>
  </si>
  <si>
    <t>Ivelisse</t>
  </si>
  <si>
    <t>Medina</t>
  </si>
  <si>
    <t>www.canarioboutiquehotel.com</t>
  </si>
  <si>
    <t xml:space="preserve">ivelisse@aubergehaven.com </t>
  </si>
  <si>
    <t>Avenida Ashford #1317</t>
  </si>
  <si>
    <t>Holiday Inn Express San Juan</t>
  </si>
  <si>
    <t>1  Mariano Ramirez Bages St.</t>
  </si>
  <si>
    <t xml:space="preserve">Sr. </t>
  </si>
  <si>
    <t>www.holidayinnexpresscondado.com</t>
  </si>
  <si>
    <t>richard.beiner@holidayinnexpresscondado.com</t>
  </si>
  <si>
    <t>Hostería Del Mar</t>
  </si>
  <si>
    <t>Calle Tapia #1</t>
  </si>
  <si>
    <t>Elsie</t>
  </si>
  <si>
    <t>Herger</t>
  </si>
  <si>
    <t>www.hosteriadelmar.com</t>
  </si>
  <si>
    <t xml:space="preserve">hosteria@caribe.net </t>
  </si>
  <si>
    <t>Calle Tapia # 1</t>
  </si>
  <si>
    <t>Hotel Decanter</t>
  </si>
  <si>
    <t>Calle San José 106</t>
  </si>
  <si>
    <t>Esq. Calle Luna</t>
  </si>
  <si>
    <t>Yvette</t>
  </si>
  <si>
    <t>Nevarez</t>
  </si>
  <si>
    <t>(787) 925-1490</t>
  </si>
  <si>
    <t xml:space="preserve">ynevares@decanterhotel.com </t>
  </si>
  <si>
    <t>Hotel El Convento</t>
  </si>
  <si>
    <t>100 Cristo St.</t>
  </si>
  <si>
    <t>Old San Juan</t>
  </si>
  <si>
    <t>Alfredo</t>
  </si>
  <si>
    <t>Arroyo</t>
  </si>
  <si>
    <t>www.elconvento.com</t>
  </si>
  <si>
    <t xml:space="preserve">aarroyo@elconvento.com </t>
  </si>
  <si>
    <t>Calle Cristo #100</t>
  </si>
  <si>
    <t>Hotel Iberia</t>
  </si>
  <si>
    <t>Ave. Wilson 1464</t>
  </si>
  <si>
    <t xml:space="preserve">Cristóbal </t>
  </si>
  <si>
    <t xml:space="preserve">www.hoteliberiapr.com </t>
  </si>
  <si>
    <t xml:space="preserve">hoteliberiapr@hotmail.com </t>
  </si>
  <si>
    <t>Avenida Wilson 1464</t>
  </si>
  <si>
    <t>Hotel Miramar</t>
  </si>
  <si>
    <t>606 Avenida Ponce de Leon</t>
  </si>
  <si>
    <t>Sánchez</t>
  </si>
  <si>
    <t>www.hotelmiramarpr.com</t>
  </si>
  <si>
    <t xml:space="preserve">jsanchez@miramarhotelpr.com </t>
  </si>
  <si>
    <t>PO Box 16378</t>
  </si>
  <si>
    <t>Hotel Villa Herencia</t>
  </si>
  <si>
    <t>Posada/Hotel</t>
  </si>
  <si>
    <t># 23 Caleta de Las Monjas</t>
  </si>
  <si>
    <t xml:space="preserve">Raúl </t>
  </si>
  <si>
    <t>Fournier</t>
  </si>
  <si>
    <t>Propitario</t>
  </si>
  <si>
    <t>(787) 722-0989</t>
  </si>
  <si>
    <t>www.villaherencia.com</t>
  </si>
  <si>
    <t>rafa@sofohotels.com</t>
  </si>
  <si>
    <t>316 Calle Fortaleza</t>
  </si>
  <si>
    <t>Hyatt House</t>
  </si>
  <si>
    <t>615 Avenida Fernandez Juncos</t>
  </si>
  <si>
    <t>Distrito de Convenciones</t>
  </si>
  <si>
    <t xml:space="preserve">Wilfredo </t>
  </si>
  <si>
    <t>Marerro</t>
  </si>
  <si>
    <t>wilfredo.marrero@hyatt.com</t>
  </si>
  <si>
    <t>Hyatt Place San Juan City Center</t>
  </si>
  <si>
    <t>580 Avenida Fernández Juncos</t>
  </si>
  <si>
    <t>Wilfredo</t>
  </si>
  <si>
    <t>Marrero</t>
  </si>
  <si>
    <t>La Concha A Renaissance Resort</t>
  </si>
  <si>
    <t>Avenida Ashford 1077</t>
  </si>
  <si>
    <t>San Juan, Condado</t>
  </si>
  <si>
    <t>Padín</t>
  </si>
  <si>
    <t>www.laconcharesort.com</t>
  </si>
  <si>
    <t>acharbounneau@laconcharesort.com</t>
  </si>
  <si>
    <t>La Terraza de San Juan</t>
  </si>
  <si>
    <t>#262 Calle Sol</t>
  </si>
  <si>
    <t>Gustavo</t>
  </si>
  <si>
    <t>Higuerey</t>
  </si>
  <si>
    <t>www.laterrazahotelsanjuan.com</t>
  </si>
  <si>
    <t xml:space="preserve">laterrazadesanjuan@gmail.com </t>
  </si>
  <si>
    <t xml:space="preserve">The Ivy Hotel </t>
  </si>
  <si>
    <t>1149  Avenida Magdalena</t>
  </si>
  <si>
    <t>Andres</t>
  </si>
  <si>
    <t>Diaz</t>
  </si>
  <si>
    <t>www.ihphospitality.com\leconsulat</t>
  </si>
  <si>
    <t>andres.diaz@theivyhotelcondado.com</t>
  </si>
  <si>
    <t>1149 Avenida Magdalena</t>
  </si>
  <si>
    <t>Olive Boutique Hotel</t>
  </si>
  <si>
    <t>Calle Aguadilla #55</t>
  </si>
  <si>
    <t>Loise</t>
  </si>
  <si>
    <t>www.oliveboutiquehotel.com</t>
  </si>
  <si>
    <t xml:space="preserve">reservations@oliveboutiquehotel.com </t>
  </si>
  <si>
    <t>O:LV Fifty Five</t>
  </si>
  <si>
    <t xml:space="preserve">#55 Calle Barranquitas </t>
  </si>
  <si>
    <t>(787)705-9994</t>
  </si>
  <si>
    <t>www.olvhotel.com</t>
  </si>
  <si>
    <t>ereservation@olvhotel.com</t>
  </si>
  <si>
    <t>San Juan Marriott Resort &amp; Stellaris Casino</t>
  </si>
  <si>
    <t>Avenida Ashford 1309</t>
  </si>
  <si>
    <t>González</t>
  </si>
  <si>
    <t>www.marriott.com</t>
  </si>
  <si>
    <t xml:space="preserve">Olga.areizaga@marriott.com </t>
  </si>
  <si>
    <t>San Juan Suites Hotel</t>
  </si>
  <si>
    <t>253 Calle Fortaleza</t>
  </si>
  <si>
    <t>Ramón</t>
  </si>
  <si>
    <t>Kury</t>
  </si>
  <si>
    <t>www.sjsuites.com</t>
  </si>
  <si>
    <t xml:space="preserve">info@sjsuites.com </t>
  </si>
  <si>
    <t>Sandy Beach</t>
  </si>
  <si>
    <t>#4 Condado Avenue</t>
  </si>
  <si>
    <t>Ortíz</t>
  </si>
  <si>
    <t>www.sandybeach.com</t>
  </si>
  <si>
    <t xml:space="preserve">sandy@sandybeachhotelpr.com </t>
  </si>
  <si>
    <t>Hotel San Gerónimo</t>
  </si>
  <si>
    <t>Ave. Muñoz Rivera #54</t>
  </si>
  <si>
    <t xml:space="preserve">Edwin </t>
  </si>
  <si>
    <t>Cruz</t>
  </si>
  <si>
    <t>(787)721-1515</t>
  </si>
  <si>
    <t>www.sangeronimohotel.com</t>
  </si>
  <si>
    <t xml:space="preserve">elsangeronimohotel@gmail.com </t>
  </si>
  <si>
    <t>Sheraton Old San Juan</t>
  </si>
  <si>
    <t>Calle Brumbaugh 100</t>
  </si>
  <si>
    <t>Larry</t>
  </si>
  <si>
    <t>Vitale</t>
  </si>
  <si>
    <t>www.sheratonoldsanjuan.com</t>
  </si>
  <si>
    <t>lvitale@sheratonoldsanjuan.com</t>
  </si>
  <si>
    <t>Sheraton Puerto Rico Hotel &amp; Casino</t>
  </si>
  <si>
    <t>200 Convention Boulevard</t>
  </si>
  <si>
    <t xml:space="preserve">Roberto </t>
  </si>
  <si>
    <t>Mosquera</t>
  </si>
  <si>
    <t>roberto.mosquera@sheraton.com</t>
  </si>
  <si>
    <t>Condado Ocean Club</t>
  </si>
  <si>
    <t>1045 Ashford Ave.</t>
  </si>
  <si>
    <t>Pierre - Alex</t>
  </si>
  <si>
    <t>Maillard</t>
  </si>
  <si>
    <t>(787)625-6000</t>
  </si>
  <si>
    <t>www.serafinabeachhotel.com</t>
  </si>
  <si>
    <t>pierrealex@serafinabeachhotel.com</t>
  </si>
  <si>
    <t>The Condado Plaza Hilton</t>
  </si>
  <si>
    <t>Ave. Ashford 999</t>
  </si>
  <si>
    <t>www.condadoplaza.com</t>
  </si>
  <si>
    <t xml:space="preserve"> PO Box 902-1270</t>
  </si>
  <si>
    <t>The Wave Hotel</t>
  </si>
  <si>
    <t>76 Avenida Condado</t>
  </si>
  <si>
    <t>(787) 721-9010</t>
  </si>
  <si>
    <t>www.thewavehotel.com</t>
  </si>
  <si>
    <t>AC Hotel San Juan Condado</t>
  </si>
  <si>
    <t xml:space="preserve">1369 Ashford Ave. </t>
  </si>
  <si>
    <t>Reynaldo</t>
  </si>
  <si>
    <t>Fernández</t>
  </si>
  <si>
    <t>(787)827-7280</t>
  </si>
  <si>
    <t>www.achotels.marriott.com</t>
  </si>
  <si>
    <t xml:space="preserve">rfernandez@highgate.com </t>
  </si>
  <si>
    <t>P.O. Box 363529</t>
  </si>
  <si>
    <t>00936-3529</t>
  </si>
  <si>
    <t>Fairmont El San Juan Hotel</t>
  </si>
  <si>
    <t>6063 Ave. Isla Verde</t>
  </si>
  <si>
    <t>Kelley</t>
  </si>
  <si>
    <t>Cosgrove</t>
  </si>
  <si>
    <t>(787)791-1000</t>
  </si>
  <si>
    <t>www.elsanjuanhotel.com</t>
  </si>
  <si>
    <t>kelley.cosgrove@Fairmont.com</t>
  </si>
  <si>
    <t>352 Guest House</t>
  </si>
  <si>
    <t>#352 Calle San Francisco</t>
  </si>
  <si>
    <t>Freddy Francisco</t>
  </si>
  <si>
    <t>Andrade Briceño</t>
  </si>
  <si>
    <t>(787)367-0636</t>
  </si>
  <si>
    <t>www.352guesthouse.com</t>
  </si>
  <si>
    <t>info@352guesthouse.com</t>
  </si>
  <si>
    <t>Conturce Hostel</t>
  </si>
  <si>
    <t>Hostel</t>
  </si>
  <si>
    <t>#1507 Calle Loíza Suite 2B 7 3B</t>
  </si>
  <si>
    <t>Jorge</t>
  </si>
  <si>
    <t>Hernández</t>
  </si>
  <si>
    <t>(787)520-8854</t>
  </si>
  <si>
    <t>www.conturcehostel.com</t>
  </si>
  <si>
    <t>info@conturcehostel.com</t>
  </si>
  <si>
    <t>HC 06 Box 72502</t>
  </si>
  <si>
    <t>Nómada Urban Beach Hostel</t>
  </si>
  <si>
    <t>#2062 Calle Loíza</t>
  </si>
  <si>
    <t xml:space="preserve">Jerry </t>
  </si>
  <si>
    <t>Arias</t>
  </si>
  <si>
    <t>(787)470-2338</t>
  </si>
  <si>
    <t>www.nomadahostel.com</t>
  </si>
  <si>
    <t>info@nomadahostels.com</t>
  </si>
  <si>
    <t>Dreams Miramar</t>
  </si>
  <si>
    <t>#635 Ave. Fernández Juncos</t>
  </si>
  <si>
    <t>(787)963-0000</t>
  </si>
  <si>
    <t>info@dreamsmiramar.com</t>
  </si>
  <si>
    <t>Casa Wilson Inn</t>
  </si>
  <si>
    <t>#1310 Calle Wilson</t>
  </si>
  <si>
    <t>Samuel</t>
  </si>
  <si>
    <t>Rodríguez</t>
  </si>
  <si>
    <t>(787)426-2616</t>
  </si>
  <si>
    <t>www.casawilson.com</t>
  </si>
  <si>
    <t>samuel@casawilsoninn.com</t>
  </si>
  <si>
    <t>The Tryst Beach Front Hotel</t>
  </si>
  <si>
    <t xml:space="preserve">#1 Vending St. </t>
  </si>
  <si>
    <t xml:space="preserve">Melvyn </t>
  </si>
  <si>
    <t>Montalvo</t>
  </si>
  <si>
    <t>(787)721-6900</t>
  </si>
  <si>
    <t>www.hoteltryst.com</t>
  </si>
  <si>
    <t xml:space="preserve">reservations@hoteltryst.com </t>
  </si>
  <si>
    <t>Aloft SJ</t>
  </si>
  <si>
    <t>Distrito de Convenciones #300</t>
  </si>
  <si>
    <t>Convention Boulevard</t>
  </si>
  <si>
    <t>Christian</t>
  </si>
  <si>
    <t>Nieves</t>
  </si>
  <si>
    <t>(787)936-2500</t>
  </si>
  <si>
    <t>www.alofthotelmarriott.com</t>
  </si>
  <si>
    <t>christian.nieves@marriott.com</t>
  </si>
  <si>
    <t>Tapia Haus 103</t>
  </si>
  <si>
    <t>#103 Calle Tapia</t>
  </si>
  <si>
    <t>Sebelen</t>
  </si>
  <si>
    <t>(787)918-2742</t>
  </si>
  <si>
    <t>www.tapiahause.com</t>
  </si>
  <si>
    <t>yeliza@tapiahause.com</t>
  </si>
  <si>
    <t>Tres Palmas Inn</t>
  </si>
  <si>
    <t>Calle Park Boulevard  #2212</t>
  </si>
  <si>
    <t>Edwin</t>
  </si>
  <si>
    <t>www.trespalmasinn.com</t>
  </si>
  <si>
    <t>info@trespalmasinn.com</t>
  </si>
  <si>
    <t># 2212 Park Boulevard</t>
  </si>
  <si>
    <t>Hospederías Endosadas en la Región Este</t>
  </si>
  <si>
    <t xml:space="preserve">Club Seabourne </t>
  </si>
  <si>
    <t>Carr. #252</t>
  </si>
  <si>
    <t>Playa Sardinas II</t>
  </si>
  <si>
    <t>Culebra</t>
  </si>
  <si>
    <t xml:space="preserve">Jose </t>
  </si>
  <si>
    <t>Martí</t>
  </si>
  <si>
    <t>www.clubseabourne.com</t>
  </si>
  <si>
    <t xml:space="preserve">mjose227@aol.com </t>
  </si>
  <si>
    <t>PO Box 357</t>
  </si>
  <si>
    <t>El Conquistador Resort A Waldorf Astoria Resort</t>
  </si>
  <si>
    <t>1000 El Conquistador Avenue</t>
  </si>
  <si>
    <t>Fajardo</t>
  </si>
  <si>
    <t>Robert</t>
  </si>
  <si>
    <t>Holsten</t>
  </si>
  <si>
    <t>www.elconresort.com</t>
  </si>
  <si>
    <t>rholsten@elconresort.com</t>
  </si>
  <si>
    <t>PO Box 70001</t>
  </si>
  <si>
    <t>El Conquistador, Las Casitas</t>
  </si>
  <si>
    <t xml:space="preserve">Lydia </t>
  </si>
  <si>
    <t>Feliciano</t>
  </si>
  <si>
    <t>Sales Director</t>
  </si>
  <si>
    <t>www.lascasitasvillage.com</t>
  </si>
  <si>
    <t>dconnolly@elconresort.com</t>
  </si>
  <si>
    <t>Hotel Fajardo Inn</t>
  </si>
  <si>
    <t>Parcelas Beltran #52</t>
  </si>
  <si>
    <t>Puerto Real</t>
  </si>
  <si>
    <t>Kim</t>
  </si>
  <si>
    <t>Amrud</t>
  </si>
  <si>
    <t>www.fajardoinn.com</t>
  </si>
  <si>
    <t xml:space="preserve">info@fajardoinn.com </t>
  </si>
  <si>
    <t>PO Box 4309</t>
  </si>
  <si>
    <t>Park Royal Club Cala</t>
  </si>
  <si>
    <t>#270 Harbourside Dr.</t>
  </si>
  <si>
    <t>Humacao</t>
  </si>
  <si>
    <t>Sem</t>
  </si>
  <si>
    <t>Cuevas</t>
  </si>
  <si>
    <t>(787)285-5555</t>
  </si>
  <si>
    <t xml:space="preserve">www.parkroyalclubcala.com </t>
  </si>
  <si>
    <t>scuevas@parkroyalhotels.com</t>
  </si>
  <si>
    <t>Wyndham Candelero Beach Resort</t>
  </si>
  <si>
    <t>Carr. 909 Km. 3.25</t>
  </si>
  <si>
    <t>170 Candelero Drive</t>
  </si>
  <si>
    <t>Limarie</t>
  </si>
  <si>
    <t>Moral</t>
  </si>
  <si>
    <t>(787)247-7979</t>
  </si>
  <si>
    <t>www.candelerobeachhotel.com</t>
  </si>
  <si>
    <t>lmoral@wyndhamcandelero.com</t>
  </si>
  <si>
    <t>Luquillo Sunrise Beach Inn</t>
  </si>
  <si>
    <t>A2 Ocean Blvd.</t>
  </si>
  <si>
    <t>Luquillo</t>
  </si>
  <si>
    <t>Sra</t>
  </si>
  <si>
    <t>Diana</t>
  </si>
  <si>
    <t>Cortez</t>
  </si>
  <si>
    <t>www.luquillosunrise.com</t>
  </si>
  <si>
    <t>dcortez@luquillosunrise.com</t>
  </si>
  <si>
    <t>PO Box 1043</t>
  </si>
  <si>
    <t>Parador Yunque Mar</t>
  </si>
  <si>
    <t>Parador/Hotel</t>
  </si>
  <si>
    <t>Calle 1 # 6, Bo. Fortuna</t>
  </si>
  <si>
    <t>Edgardo</t>
  </si>
  <si>
    <t>Ferrer</t>
  </si>
  <si>
    <t>www.hotelyunquemar.com</t>
  </si>
  <si>
    <t xml:space="preserve">Hotelyunquemar@gmail.com </t>
  </si>
  <si>
    <t>HC-02 Box 4028</t>
  </si>
  <si>
    <t>Fortuna Playa</t>
  </si>
  <si>
    <t>Parador MaunaCaribe</t>
  </si>
  <si>
    <t>Carr. PR. 901</t>
  </si>
  <si>
    <t>Km. 1,9 Bo. Emajagua</t>
  </si>
  <si>
    <t>Maunabo</t>
  </si>
  <si>
    <t>López</t>
  </si>
  <si>
    <t>www.tropicalinnspr.com</t>
  </si>
  <si>
    <t xml:space="preserve">info@tropicalinnspr.com </t>
  </si>
  <si>
    <t>P.O. Box 1746</t>
  </si>
  <si>
    <t>Yabucoa</t>
  </si>
  <si>
    <t>Casa Flamboyant</t>
  </si>
  <si>
    <t xml:space="preserve"> Carr. 191, Km. 22 </t>
  </si>
  <si>
    <t>Bo. Cubuy</t>
  </si>
  <si>
    <t>Naguabo</t>
  </si>
  <si>
    <t>Ricardo</t>
  </si>
  <si>
    <t>Miranda</t>
  </si>
  <si>
    <t>(787) 559-9800</t>
  </si>
  <si>
    <t>www.casaflamboyantpr.com</t>
  </si>
  <si>
    <t>info@casaflamboyantpr.com   ricky@casaflamboyantpr.com</t>
  </si>
  <si>
    <t>Hotel St. Regis at Bahia Beach Resort</t>
  </si>
  <si>
    <t>Road PR 187</t>
  </si>
  <si>
    <t>Km 4 Hm 2 Bo. Herrera</t>
  </si>
  <si>
    <t>Río Grande</t>
  </si>
  <si>
    <t>www.bahiabeachpuertorico.com/st-regis</t>
  </si>
  <si>
    <t>jose.torres@stregishotel.com</t>
  </si>
  <si>
    <t>Rainforest Inn</t>
  </si>
  <si>
    <t>P.O. Box 2087</t>
  </si>
  <si>
    <t>Carr PR 186 Km 22.1 El Verde Homes Caribe St. Lote 19 Bo. Jimenez Rio Grande</t>
  </si>
  <si>
    <t>Mr./ Mrs.</t>
  </si>
  <si>
    <t xml:space="preserve">William &amp; Laurie </t>
  </si>
  <si>
    <t>Humphfrey</t>
  </si>
  <si>
    <t>Owners</t>
  </si>
  <si>
    <t>www.rainforestinnpr.com</t>
  </si>
  <si>
    <t>info@rainforestinn.com</t>
  </si>
  <si>
    <t>Carr PR186 km 22.1 El Verde Homes Caribe St. Lote 19 Bo. Jimenez</t>
  </si>
  <si>
    <t>Dos Aguas Bed &amp; Breakfast</t>
  </si>
  <si>
    <t>P.O. Box 9023525</t>
  </si>
  <si>
    <t>Carr.#3 Km. 24.9 P.O. Box 9023525</t>
  </si>
  <si>
    <t>Lcda.</t>
  </si>
  <si>
    <t>Carla</t>
  </si>
  <si>
    <t>Arraiza</t>
  </si>
  <si>
    <t>(787)410-2281/(787)585-7010</t>
  </si>
  <si>
    <t>www.dosaguasriogrande.com</t>
  </si>
  <si>
    <t xml:space="preserve">dosaguasriogrande@gmail.com  carla.arraiza@gmail.com </t>
  </si>
  <si>
    <t>P.O.Box 9023525</t>
  </si>
  <si>
    <t>Wyndham Grand  Rio Mar Beach Resort  &amp; Spa</t>
  </si>
  <si>
    <t>Carr. 968, Km.120</t>
  </si>
  <si>
    <t>Nils</t>
  </si>
  <si>
    <t>Stolzlechner</t>
  </si>
  <si>
    <t>www.wyndhamhotels.com/wyndham-grand/rio-grande-puerto-rico</t>
  </si>
  <si>
    <t>nstolzlechner@wyndham.com</t>
  </si>
  <si>
    <t>6000 Rio Mar Boulevard</t>
  </si>
  <si>
    <t>Margaritaville Vacation Club Wyndham Rio Mar</t>
  </si>
  <si>
    <t>Time Sharing</t>
  </si>
  <si>
    <t>Bo. Mameyes</t>
  </si>
  <si>
    <t>Rio Grande</t>
  </si>
  <si>
    <t xml:space="preserve">Mrs. </t>
  </si>
  <si>
    <t>Zandra</t>
  </si>
  <si>
    <t>Segarra</t>
  </si>
  <si>
    <t>(787)800-6000</t>
  </si>
  <si>
    <t>www.myclubwyndham.com</t>
  </si>
  <si>
    <t>zsegarra@wyndham.com</t>
  </si>
  <si>
    <t>Hyatt Regency Grand Reserve Puerto Rico</t>
  </si>
  <si>
    <t xml:space="preserve">Carr #3 </t>
  </si>
  <si>
    <t>Sector Coco Beach</t>
  </si>
  <si>
    <t>(787)657-1051</t>
  </si>
  <si>
    <t>www.hyattregencygrandreservepuertorico.com</t>
  </si>
  <si>
    <t>yetzaira.tapia@hyatt.com</t>
  </si>
  <si>
    <t>Casa Amistad</t>
  </si>
  <si>
    <t>#27 Benitez Castaño</t>
  </si>
  <si>
    <t>Vieques</t>
  </si>
  <si>
    <t>Holden</t>
  </si>
  <si>
    <t>(787)247-1017</t>
  </si>
  <si>
    <t>www.casaamistad.com</t>
  </si>
  <si>
    <t>viequesamistad@aol.com</t>
  </si>
  <si>
    <t>Hacienda Tamarindo</t>
  </si>
  <si>
    <t>Road 997 Km.4.5</t>
  </si>
  <si>
    <t>Barrio Puerto Real</t>
  </si>
  <si>
    <t>Burr</t>
  </si>
  <si>
    <t>Vail</t>
  </si>
  <si>
    <t>www.haciendatamarindo.com</t>
  </si>
  <si>
    <t>info@haciendatamarindo.com</t>
  </si>
  <si>
    <t>PO Box 1569</t>
  </si>
  <si>
    <t>Hix Island House</t>
  </si>
  <si>
    <t>Road 995 Km. 1.5</t>
  </si>
  <si>
    <t>Alan</t>
  </si>
  <si>
    <t>DeLapp</t>
  </si>
  <si>
    <t>(787)435-4590</t>
  </si>
  <si>
    <t>www.hixislandhouse.com</t>
  </si>
  <si>
    <t>info@hixisland.com</t>
  </si>
  <si>
    <t>HC - 02 -PO Box 14902</t>
  </si>
  <si>
    <t>Malecon House</t>
  </si>
  <si>
    <t>#105 Calle Flamboyan</t>
  </si>
  <si>
    <t>Bo. Esperanza</t>
  </si>
  <si>
    <t>Ms.</t>
  </si>
  <si>
    <t>Collehe</t>
  </si>
  <si>
    <t>Reevies</t>
  </si>
  <si>
    <t>(787)930-4455</t>
  </si>
  <si>
    <t xml:space="preserve">www.maleconhouse.com </t>
  </si>
  <si>
    <t xml:space="preserve">info@maleconhouse.com </t>
  </si>
  <si>
    <t>The Vieques Guesthouse</t>
  </si>
  <si>
    <t>#297 Flamboyan ST.</t>
  </si>
  <si>
    <t>Steven</t>
  </si>
  <si>
    <t>Kult</t>
  </si>
  <si>
    <t>(787)435-1513</t>
  </si>
  <si>
    <t>www.theviequesguesthouse.com</t>
  </si>
  <si>
    <t>viequesguesthouse@hotmail.com</t>
  </si>
  <si>
    <t>Sea Gate Guest House</t>
  </si>
  <si>
    <t xml:space="preserve"> El Fortin St.</t>
  </si>
  <si>
    <t>Sector Fuerte</t>
  </si>
  <si>
    <t>Elizabeth</t>
  </si>
  <si>
    <t>Miller</t>
  </si>
  <si>
    <t>www.seagatehotel.com</t>
  </si>
  <si>
    <t>concierge@seagatehotel.com</t>
  </si>
  <si>
    <t>PO Box 747</t>
  </si>
  <si>
    <t>Villa Coral Guest House</t>
  </si>
  <si>
    <t>485 Calle Gladiolas</t>
  </si>
  <si>
    <t>Annette</t>
  </si>
  <si>
    <t>Bou Rivera &amp; Alicia Padín</t>
  </si>
  <si>
    <t>(787)981-6335</t>
  </si>
  <si>
    <t>www.villacoralguesthouse.com</t>
  </si>
  <si>
    <t>info@villacoralguesthouse.com</t>
  </si>
  <si>
    <t>Lucía Beach LLC</t>
  </si>
  <si>
    <t>El Negro</t>
  </si>
  <si>
    <t>Bo. Camino Nuevo</t>
  </si>
  <si>
    <t xml:space="preserve">Juan  </t>
  </si>
  <si>
    <t>(787) 705-8734</t>
  </si>
  <si>
    <t>PO Box 1746</t>
  </si>
  <si>
    <t>Parador Palmas De Lucía</t>
  </si>
  <si>
    <t>Carr. 901 Int. 991</t>
  </si>
  <si>
    <t>Bo. Camino Nuevo, Sector La Playa</t>
  </si>
  <si>
    <t>Hospederías Endosadas en Porta Atlántico (Norte)</t>
  </si>
  <si>
    <t>Aquarius Vacation Club  Golden Sand Villas</t>
  </si>
  <si>
    <t>202 Calle Dorado del Mar Blvd. Urb. Dorado del Mar, Dorado, PR 00646</t>
  </si>
  <si>
    <t>Dorado</t>
  </si>
  <si>
    <t>Joel</t>
  </si>
  <si>
    <t>Laguna</t>
  </si>
  <si>
    <t xml:space="preserve">www.aquariusvacationclub.com </t>
  </si>
  <si>
    <t>jlaguna@aquariusresorts.com</t>
  </si>
  <si>
    <t>Dorado Beach A Ritz-Carlton Reserve</t>
  </si>
  <si>
    <t>#100 Dorado Beach Drive</t>
  </si>
  <si>
    <t>George</t>
  </si>
  <si>
    <t>Sotelo</t>
  </si>
  <si>
    <t xml:space="preserve">www.ritzcarlton.com </t>
  </si>
  <si>
    <t>George.Sotelo@ritzcarlton.com</t>
  </si>
  <si>
    <t>Dorado Beach Hotel- Plantation Village</t>
  </si>
  <si>
    <t>Carr. 693 Km. 11.0</t>
  </si>
  <si>
    <t>Bo. Higuillar</t>
  </si>
  <si>
    <t>David</t>
  </si>
  <si>
    <t>Tyson</t>
  </si>
  <si>
    <t>Director Hotel and Guest Services</t>
  </si>
  <si>
    <t xml:space="preserve">www.doradobeach.com </t>
  </si>
  <si>
    <t xml:space="preserve">dtyson@doradobeach.com </t>
  </si>
  <si>
    <t>500 Plantation Drive, Suite 1</t>
  </si>
  <si>
    <t>Embassy Suites Dorado del Mar Beach &amp; Golf Resort</t>
  </si>
  <si>
    <t>201 Calle Dorado del Mar Blvd.</t>
  </si>
  <si>
    <t>Urb. Dorado del Mar</t>
  </si>
  <si>
    <t>Johanna</t>
  </si>
  <si>
    <t>Garay</t>
  </si>
  <si>
    <t xml:space="preserve">www.embassysuitesdoradodelmarbeach.com </t>
  </si>
  <si>
    <t>johanna.garay@hilton.com</t>
  </si>
  <si>
    <t xml:space="preserve">Hyatt Hacienda del Mar </t>
  </si>
  <si>
    <t>Carretera 693</t>
  </si>
  <si>
    <t>Km 12.9</t>
  </si>
  <si>
    <t>Alex</t>
  </si>
  <si>
    <t>Botana</t>
  </si>
  <si>
    <t>Resort Manager</t>
  </si>
  <si>
    <t>www.hyattresidenceclub.com</t>
  </si>
  <si>
    <t xml:space="preserve">Alex.botana@hyattvoi.com </t>
  </si>
  <si>
    <t>301 Carretera 693</t>
  </si>
  <si>
    <t>Parador El Buen Café</t>
  </si>
  <si>
    <t>381 Rd. 2, Km.84</t>
  </si>
  <si>
    <t>Bo. Carrizales</t>
  </si>
  <si>
    <t xml:space="preserve">Hatillo </t>
  </si>
  <si>
    <t>Héctor</t>
  </si>
  <si>
    <t xml:space="preserve">www.paradorelbuencafe.com </t>
  </si>
  <si>
    <t xml:space="preserve">paradorelbuencafe@gmail.com </t>
  </si>
  <si>
    <t>381 Rd. #2 Km.84.0</t>
  </si>
  <si>
    <t>Punta Maracayo Resort</t>
  </si>
  <si>
    <t>Carr. # 2 Km 84.6</t>
  </si>
  <si>
    <t>Apartado # 8</t>
  </si>
  <si>
    <t>Rosalie</t>
  </si>
  <si>
    <t>Vélez</t>
  </si>
  <si>
    <t>Administradora</t>
  </si>
  <si>
    <t xml:space="preserve">www.hotelpuntamaracayopr.com </t>
  </si>
  <si>
    <t xml:space="preserve">puntamaracayoresort@yahoo.com </t>
  </si>
  <si>
    <t>Apartado #8</t>
  </si>
  <si>
    <t>Hyatt Place Manati Hotel</t>
  </si>
  <si>
    <t>Carr. 2 int Carr 149</t>
  </si>
  <si>
    <t>Bo. Coto Norte</t>
  </si>
  <si>
    <t>Manatí</t>
  </si>
  <si>
    <t xml:space="preserve">Maria </t>
  </si>
  <si>
    <t>Rouco</t>
  </si>
  <si>
    <t xml:space="preserve">www.hyatt.com </t>
  </si>
  <si>
    <t>maria.rouco@hyatt.com</t>
  </si>
  <si>
    <t>P.O. Box 364225</t>
  </si>
  <si>
    <t>Caño Tiburones Guest House</t>
  </si>
  <si>
    <t>Calle Julián Sánchez #151</t>
  </si>
  <si>
    <t>Arecibo</t>
  </si>
  <si>
    <t>Jose L.</t>
  </si>
  <si>
    <t>Gonzalez</t>
  </si>
  <si>
    <t>Administrador</t>
  </si>
  <si>
    <t>(787)890-0997</t>
  </si>
  <si>
    <t>(787)222-6681</t>
  </si>
  <si>
    <t>ctguesthousel515@gmail.com</t>
  </si>
  <si>
    <t>Villa El Monte Bed &amp; Breakfast</t>
  </si>
  <si>
    <t xml:space="preserve">Calle Ceti #260 </t>
  </si>
  <si>
    <t>Villa Los Pescadores</t>
  </si>
  <si>
    <t>Vega Baja</t>
  </si>
  <si>
    <t xml:space="preserve">Orlando </t>
  </si>
  <si>
    <t>(787)306-2690</t>
  </si>
  <si>
    <t>horlando91@yahoo.com</t>
  </si>
  <si>
    <t>Comfort Inn &amp; Suites- Campomar</t>
  </si>
  <si>
    <t>Carr. PR 165 Km 27.5</t>
  </si>
  <si>
    <t>Toa Baja</t>
  </si>
  <si>
    <t>Brenda</t>
  </si>
  <si>
    <t>Bauzó</t>
  </si>
  <si>
    <t xml:space="preserve">www.comfortinnpr.com </t>
  </si>
  <si>
    <t xml:space="preserve">BauzoBrenda@yahoo.com </t>
  </si>
  <si>
    <t># 1829 Ave. General Del Valle</t>
  </si>
  <si>
    <t>Levittown</t>
  </si>
  <si>
    <t>Hospederías Endosadas en Porta del Sol (Oeste)</t>
  </si>
  <si>
    <t>Courtyard by Marriott Aguadilla</t>
  </si>
  <si>
    <t>West Parade/Belt</t>
  </si>
  <si>
    <t>Ramey Base</t>
  </si>
  <si>
    <t>Aguadilla</t>
  </si>
  <si>
    <t>Rosas</t>
  </si>
  <si>
    <t>www.courtyardaguadilla.com</t>
  </si>
  <si>
    <t xml:space="preserve">gm@courtyardaguadilla.com </t>
  </si>
  <si>
    <t>PO Box 250461</t>
  </si>
  <si>
    <t>Punta Borinquen Resort Aguadilla</t>
  </si>
  <si>
    <t>Calle Wing Esquina 4</t>
  </si>
  <si>
    <t>Nestor</t>
  </si>
  <si>
    <t>Ruiz</t>
  </si>
  <si>
    <t>(787)890-9000</t>
  </si>
  <si>
    <t>www.bqnresort.com</t>
  </si>
  <si>
    <t>seniorsupervisor@bqnresort.com</t>
  </si>
  <si>
    <t>Hotel Villa Forín</t>
  </si>
  <si>
    <t>Carretera 107 Km 2.1</t>
  </si>
  <si>
    <t>Reparto El Faro # 5</t>
  </si>
  <si>
    <t>González Alonso</t>
  </si>
  <si>
    <t>www.villaforín.com</t>
  </si>
  <si>
    <t>forin@prtc.net</t>
  </si>
  <si>
    <t>PO Box 3381</t>
  </si>
  <si>
    <t>Parador El Faro</t>
  </si>
  <si>
    <t>Carr. 107 Km. 2</t>
  </si>
  <si>
    <t xml:space="preserve">Erick </t>
  </si>
  <si>
    <t>Ruíz</t>
  </si>
  <si>
    <t xml:space="preserve">www.faroparador.com </t>
  </si>
  <si>
    <t xml:space="preserve">eric.ruiz@ihphospitality.com </t>
  </si>
  <si>
    <t>PO Box 5148</t>
  </si>
  <si>
    <t>Rincón Beach Hotel</t>
  </si>
  <si>
    <t xml:space="preserve">Rd. 115, Km. 5.8 </t>
  </si>
  <si>
    <t>Bo. Caguabo</t>
  </si>
  <si>
    <t>Añasco</t>
  </si>
  <si>
    <t>William</t>
  </si>
  <si>
    <t>Crespo</t>
  </si>
  <si>
    <t xml:space="preserve">www.rinconbeach.com </t>
  </si>
  <si>
    <t>sramirez@rinconbeachpr.com</t>
  </si>
  <si>
    <t>PO Box 1875</t>
  </si>
  <si>
    <t>Boho Beach Club</t>
  </si>
  <si>
    <t>Carr. 101 Km 18.1</t>
  </si>
  <si>
    <t>Boqueron</t>
  </si>
  <si>
    <t>Cabo Rojo</t>
  </si>
  <si>
    <t xml:space="preserve">Srta. </t>
  </si>
  <si>
    <t>Luz Mar</t>
  </si>
  <si>
    <t>Soneira</t>
  </si>
  <si>
    <t>(787)851-7110</t>
  </si>
  <si>
    <t xml:space="preserve">www.bohobeachclubpr.com </t>
  </si>
  <si>
    <t>hotelbohobeachclub@gmail.com</t>
  </si>
  <si>
    <t>Aquarius Vacation Club@Boqueron Beach Resort</t>
  </si>
  <si>
    <t>Carr. # 101 Int # 307</t>
  </si>
  <si>
    <t>Bo. Boquerón</t>
  </si>
  <si>
    <t>Thelma</t>
  </si>
  <si>
    <t>Resort General Manager</t>
  </si>
  <si>
    <t xml:space="preserve">www.aquariusvacations.com </t>
  </si>
  <si>
    <t xml:space="preserve">ttorres@wemanagepr.com </t>
  </si>
  <si>
    <t>HC 01 Box 900</t>
  </si>
  <si>
    <t>Cofresí Beach Hotel</t>
  </si>
  <si>
    <t>57 Munoz Rivera St.</t>
  </si>
  <si>
    <t>Sella</t>
  </si>
  <si>
    <t xml:space="preserve">www.cofresibeach.com </t>
  </si>
  <si>
    <t xml:space="preserve">vacations@cofresibeach.com </t>
  </si>
  <si>
    <t>PO Box 1209</t>
  </si>
  <si>
    <t>Boquerón</t>
  </si>
  <si>
    <t>Pitahaya Glamping - Leisure &amp; Adventure</t>
  </si>
  <si>
    <t>Glamping</t>
  </si>
  <si>
    <t>Carr. # 303 Km 11.3</t>
  </si>
  <si>
    <t>Bo. Llanos Costa Camino</t>
  </si>
  <si>
    <t xml:space="preserve">Alberto </t>
  </si>
  <si>
    <t>Ramos Lugo</t>
  </si>
  <si>
    <t>(787)366-5516</t>
  </si>
  <si>
    <t>www.jfkey.vip/properties/pitahaya-glamping/</t>
  </si>
  <si>
    <t>pitahayaglamping@gmail.com</t>
  </si>
  <si>
    <t>4 Casitas</t>
  </si>
  <si>
    <t>P.O. Box 1385</t>
  </si>
  <si>
    <t>Fernando</t>
  </si>
  <si>
    <t>Seda</t>
  </si>
  <si>
    <t>(404)822-4442</t>
  </si>
  <si>
    <t>www.4casitas.com</t>
  </si>
  <si>
    <t>swtourispr@gmail.com</t>
  </si>
  <si>
    <t>Hotel Mi Tierra</t>
  </si>
  <si>
    <t>P.O. Box 5103</t>
  </si>
  <si>
    <t>PMB 83</t>
  </si>
  <si>
    <t>Verónica</t>
  </si>
  <si>
    <t>(787)851-3869</t>
  </si>
  <si>
    <t>hotelmitierra.reservaciones@gmail.com</t>
  </si>
  <si>
    <t>Parador Boquemar</t>
  </si>
  <si>
    <t>Carr. 101, Calle Gil Bouyet</t>
  </si>
  <si>
    <t>Sres.</t>
  </si>
  <si>
    <t>Angel &amp; Fredie</t>
  </si>
  <si>
    <t xml:space="preserve">Rodríguez  </t>
  </si>
  <si>
    <t>Gerentes</t>
  </si>
  <si>
    <t xml:space="preserve">www.boquemar.com </t>
  </si>
  <si>
    <t xml:space="preserve">boquemar@prtc.net </t>
  </si>
  <si>
    <t>PO Box 133</t>
  </si>
  <si>
    <t>Parador Combate Beach Resort</t>
  </si>
  <si>
    <t>Carr. 3301 Km. 2.7</t>
  </si>
  <si>
    <t>Interior Playa Combate</t>
  </si>
  <si>
    <t>Tomás</t>
  </si>
  <si>
    <t>www.combatebeach.com</t>
  </si>
  <si>
    <t xml:space="preserve">combatebeachresort@live.com </t>
  </si>
  <si>
    <t>PO Box 1884,</t>
  </si>
  <si>
    <t>Copamarina Resort &amp; Spa</t>
  </si>
  <si>
    <t>Carr.  333, Km. 6.5</t>
  </si>
  <si>
    <t>Bo. Caña Gorda</t>
  </si>
  <si>
    <t>Guánica</t>
  </si>
  <si>
    <t>Alexandra</t>
  </si>
  <si>
    <t>Benus</t>
  </si>
  <si>
    <t>www.copamarina.com</t>
  </si>
  <si>
    <t>alexbenus@copamarina.com</t>
  </si>
  <si>
    <t>PO Box 805</t>
  </si>
  <si>
    <t>Parador Guanica1929</t>
  </si>
  <si>
    <t>Parador</t>
  </si>
  <si>
    <t xml:space="preserve">Bo. Ensenada </t>
  </si>
  <si>
    <t>Int. 3116 Km 2.5</t>
  </si>
  <si>
    <t>Guanica</t>
  </si>
  <si>
    <t>Christian L.</t>
  </si>
  <si>
    <t>(787)821-0099</t>
  </si>
  <si>
    <t>www.es.tropicalinnspr.com/parador-guanica-1929</t>
  </si>
  <si>
    <t>crivera@guanica1929.com</t>
  </si>
  <si>
    <t>Hotel Ocean Front</t>
  </si>
  <si>
    <t>Carr. 4466 Km. 0.1</t>
  </si>
  <si>
    <t>Bo. Bajuras</t>
  </si>
  <si>
    <t>Isabela</t>
  </si>
  <si>
    <t>info.oceanfront@yahoo.com</t>
  </si>
  <si>
    <t>Box 285</t>
  </si>
  <si>
    <t>San Antonio</t>
  </si>
  <si>
    <t>Parador Villas Del Mar Hau</t>
  </si>
  <si>
    <t>Parador/Villas Turisticas</t>
  </si>
  <si>
    <t xml:space="preserve">Carr. 466, Km. 8.3 </t>
  </si>
  <si>
    <t>Playa Montones</t>
  </si>
  <si>
    <t xml:space="preserve">Myrna </t>
  </si>
  <si>
    <t>Hau</t>
  </si>
  <si>
    <t>www.paradorvillasdelmarhau.com</t>
  </si>
  <si>
    <t>villahau@gmail.com</t>
  </si>
  <si>
    <t>PO Box 510</t>
  </si>
  <si>
    <t>Royal Isabela</t>
  </si>
  <si>
    <t>396 Ave. Noel Estrada</t>
  </si>
  <si>
    <t xml:space="preserve">Joaquín </t>
  </si>
  <si>
    <t>www.royalisabela.com</t>
  </si>
  <si>
    <t>jlopez@royalisabela.com</t>
  </si>
  <si>
    <t>PO Box 2599</t>
  </si>
  <si>
    <t>Villa Montaña Beach Resort</t>
  </si>
  <si>
    <t>Carr. 4466, Km. 1.9</t>
  </si>
  <si>
    <t xml:space="preserve">Alain </t>
  </si>
  <si>
    <t>Tiphaine</t>
  </si>
  <si>
    <t>www.villamontana.com</t>
  </si>
  <si>
    <t xml:space="preserve">frontdesk@villamontana.com </t>
  </si>
  <si>
    <t>PO Box 837</t>
  </si>
  <si>
    <t>Estancia La Jamaca</t>
  </si>
  <si>
    <t>Rd. 304, Km. 3.3,</t>
  </si>
  <si>
    <t>Reparto Adolfo Laborde Solar # 5</t>
  </si>
  <si>
    <t>Lajas</t>
  </si>
  <si>
    <t xml:space="preserve">Rosado </t>
  </si>
  <si>
    <t>www.lajamacapr.com</t>
  </si>
  <si>
    <t xml:space="preserve">lajamaca@yahoo.com </t>
  </si>
  <si>
    <t>PO Box 303</t>
  </si>
  <si>
    <t>Nautilus Hotel</t>
  </si>
  <si>
    <t>#304 La Parguera</t>
  </si>
  <si>
    <t>Enid</t>
  </si>
  <si>
    <t>Cancel</t>
  </si>
  <si>
    <t>(787)899-4565</t>
  </si>
  <si>
    <t>www.nautiluspr.com</t>
  </si>
  <si>
    <t>enidcancel@gmail.com</t>
  </si>
  <si>
    <t>Parador Turtle Bay Inn</t>
  </si>
  <si>
    <t>Calle #6</t>
  </si>
  <si>
    <t>Bo. La Parguera</t>
  </si>
  <si>
    <t>Mariadel M.</t>
  </si>
  <si>
    <t>Irizarry</t>
  </si>
  <si>
    <t>(787)899-6633</t>
  </si>
  <si>
    <t>www.turtlebayinn.com</t>
  </si>
  <si>
    <t>turtlebayparguera@gmail.com</t>
  </si>
  <si>
    <t xml:space="preserve">Parador Villa Parguera </t>
  </si>
  <si>
    <t>Carr. 304 Km. 3.3, La Parguera</t>
  </si>
  <si>
    <t>Calle Amistad #20,</t>
  </si>
  <si>
    <t>Pancorbo</t>
  </si>
  <si>
    <t>www.villaparguerapr.com</t>
  </si>
  <si>
    <t>management@villaparguerapr.com</t>
  </si>
  <si>
    <t>PO Box 3400</t>
  </si>
  <si>
    <t>Hotel Colonial</t>
  </si>
  <si>
    <t>Posada</t>
  </si>
  <si>
    <t>Calle Iglesia # 14 Sur</t>
  </si>
  <si>
    <t>Esq. Santiago Riera Palmer</t>
  </si>
  <si>
    <t>Mayagüez</t>
  </si>
  <si>
    <t>Heriberto</t>
  </si>
  <si>
    <t>www.hotelcolonial.com</t>
  </si>
  <si>
    <t>booking@hotelcolonial.com</t>
  </si>
  <si>
    <t>PO Box 470</t>
  </si>
  <si>
    <t>Hotel Mayaguez Plaza - SureStay Collection by Best Western</t>
  </si>
  <si>
    <t>67 Mckinley Street,</t>
  </si>
  <si>
    <t>Virginia</t>
  </si>
  <si>
    <t>Mojica</t>
  </si>
  <si>
    <t>www.wyndhamhotels.com</t>
  </si>
  <si>
    <t>supervisor@mayaguezplaza.com</t>
  </si>
  <si>
    <t>Calle Mendez Vigo #70</t>
  </si>
  <si>
    <t xml:space="preserve">Mayaguez Holiday Inn Tropical Casino </t>
  </si>
  <si>
    <t>270 Carr. 2, Km. 149.9</t>
  </si>
  <si>
    <t>Avenida Hostos</t>
  </si>
  <si>
    <t>Anthony</t>
  </si>
  <si>
    <t>www.holidayinn.com</t>
  </si>
  <si>
    <t xml:space="preserve">alopez@hitcmayaguez.com </t>
  </si>
  <si>
    <t>2701 Justo Avenue</t>
  </si>
  <si>
    <t>Mayaguez Resort &amp; Casino</t>
  </si>
  <si>
    <t>Rd. 104, Km. 0.3</t>
  </si>
  <si>
    <t>Bo. Algarrobo</t>
  </si>
  <si>
    <t>Santos</t>
  </si>
  <si>
    <t>Alonso</t>
  </si>
  <si>
    <t>www.mayaguezresort.com</t>
  </si>
  <si>
    <t xml:space="preserve">sales@mayaguezresort.com </t>
  </si>
  <si>
    <t>PO Box 3781</t>
  </si>
  <si>
    <t>Hotel El Guajataca</t>
  </si>
  <si>
    <t>Carr. 2 Km. 103</t>
  </si>
  <si>
    <t>Quebradillas</t>
  </si>
  <si>
    <t>Dr.</t>
  </si>
  <si>
    <t>Colombani</t>
  </si>
  <si>
    <t>www.hotelelguajataca.com</t>
  </si>
  <si>
    <t xml:space="preserve">contahotelelguajataca@gmail.com </t>
  </si>
  <si>
    <t>6301 Carr. 2</t>
  </si>
  <si>
    <t>Beside the Pointe on the Beach</t>
  </si>
  <si>
    <t>Carr. 413 Interior Km. 4.4</t>
  </si>
  <si>
    <t>Camino Martillo Sector Puntas</t>
  </si>
  <si>
    <t>Rincón</t>
  </si>
  <si>
    <t xml:space="preserve">Javier  </t>
  </si>
  <si>
    <t>Quiñones</t>
  </si>
  <si>
    <t>www.visittamboo.com</t>
  </si>
  <si>
    <t xml:space="preserve">info@besidethepointe.com </t>
  </si>
  <si>
    <t>HC-01 Box 4430</t>
  </si>
  <si>
    <t>Casa Verde Hotel</t>
  </si>
  <si>
    <t>Carr. 413 Km. 4.4 Interior</t>
  </si>
  <si>
    <t>Barrio Puntas</t>
  </si>
  <si>
    <t>Bonbright</t>
  </si>
  <si>
    <t>www.casaverdehotel.com</t>
  </si>
  <si>
    <t xml:space="preserve">bbonbright@casaverdehotel.com </t>
  </si>
  <si>
    <t>P. O. Box 1102</t>
  </si>
  <si>
    <t>Coconut Palms Inn</t>
  </si>
  <si>
    <t xml:space="preserve"> #2734 Street 8,</t>
  </si>
  <si>
    <t>Sector Estela</t>
  </si>
  <si>
    <t>Gail</t>
  </si>
  <si>
    <t>Taylor</t>
  </si>
  <si>
    <t>www.coconutpalmsinn.weebly.com</t>
  </si>
  <si>
    <t xml:space="preserve">coconutpalmsinn@yahoo.com </t>
  </si>
  <si>
    <t>PO Box 1765</t>
  </si>
  <si>
    <t>Dos Angeles del Mar Guest House</t>
  </si>
  <si>
    <t>Calle Vista del Mar #4320</t>
  </si>
  <si>
    <t>Barski</t>
  </si>
  <si>
    <t xml:space="preserve">www.dosangelesdelmar.com </t>
  </si>
  <si>
    <t xml:space="preserve">dosangelesdelmar@yahoo.com </t>
  </si>
  <si>
    <t>HC-1 Box 4320</t>
  </si>
  <si>
    <t>Posada Que Chevere</t>
  </si>
  <si>
    <t>Posada/Guest House</t>
  </si>
  <si>
    <t>#17 Muñoz Rivera St.</t>
  </si>
  <si>
    <t>Todd</t>
  </si>
  <si>
    <t>Davis</t>
  </si>
  <si>
    <t>(787) 823-6452</t>
  </si>
  <si>
    <t xml:space="preserve">www.quecheverepr.com </t>
  </si>
  <si>
    <t xml:space="preserve">quechevere@gmail.com </t>
  </si>
  <si>
    <t>Rincón of the Seas Grand Caribbean Hotel</t>
  </si>
  <si>
    <t>Carr. 115 Km. 12.2</t>
  </si>
  <si>
    <t xml:space="preserve">Arnaldo </t>
  </si>
  <si>
    <t xml:space="preserve">Ruíz </t>
  </si>
  <si>
    <t xml:space="preserve">www.rinconofthesea.com </t>
  </si>
  <si>
    <t xml:space="preserve">ar@rinconoftheseas.com </t>
  </si>
  <si>
    <t>PO Box 1850</t>
  </si>
  <si>
    <t>The Lazy Parrot Inn &amp; Restaurant</t>
  </si>
  <si>
    <t>Carr. 413, Km. 4.1, Sector Puntas</t>
  </si>
  <si>
    <t>Steve</t>
  </si>
  <si>
    <t>Lantz</t>
  </si>
  <si>
    <t xml:space="preserve">www.lazyparrot.com </t>
  </si>
  <si>
    <t xml:space="preserve">frontdesk@lazyparrot.com </t>
  </si>
  <si>
    <t>PO Box 430</t>
  </si>
  <si>
    <t>Villa Cofresí Hotel &amp; Restaurant</t>
  </si>
  <si>
    <t>Carr. 115, Km. 12</t>
  </si>
  <si>
    <t>Sandra</t>
  </si>
  <si>
    <t>Caro</t>
  </si>
  <si>
    <t xml:space="preserve">www.villacofresi.com </t>
  </si>
  <si>
    <t xml:space="preserve">info@villacofresi.com </t>
  </si>
  <si>
    <t>PO Box 874</t>
  </si>
  <si>
    <t>A 2 Tiempos Bed &amp; Breakfast</t>
  </si>
  <si>
    <t>Calle Dr. Santiago Vive #70</t>
  </si>
  <si>
    <t>San Germán</t>
  </si>
  <si>
    <t>Linares</t>
  </si>
  <si>
    <t>(787)476-1027</t>
  </si>
  <si>
    <t>www.a2tiempos.com</t>
  </si>
  <si>
    <t>a2tiempos@yahoo.com</t>
  </si>
  <si>
    <t>Hacienda El Jibarito</t>
  </si>
  <si>
    <t>Carr.  445 Km. 6.5</t>
  </si>
  <si>
    <t>Bo. Saltos</t>
  </si>
  <si>
    <t>San Sebastián</t>
  </si>
  <si>
    <t>Ernesto</t>
  </si>
  <si>
    <t>Valle</t>
  </si>
  <si>
    <t>www.haciendaeljibarito.com</t>
  </si>
  <si>
    <t xml:space="preserve">ernestovallepr@gmail.com </t>
  </si>
  <si>
    <t>P.O. Box 3210</t>
  </si>
  <si>
    <t>Hato Arriba Station</t>
  </si>
  <si>
    <t>Casa Campo Bed &amp;Breakfast</t>
  </si>
  <si>
    <t>Carr. PR 111</t>
  </si>
  <si>
    <t>Km 15.4 Urb Pozas Hill</t>
  </si>
  <si>
    <t>Puig</t>
  </si>
  <si>
    <t>(787)232-2038    (787)280-8638</t>
  </si>
  <si>
    <t xml:space="preserve">www.casacampopr.com </t>
  </si>
  <si>
    <t>casacampo.pr@gmail.com</t>
  </si>
  <si>
    <t>San Sebastián Bed &amp; Breakfast</t>
  </si>
  <si>
    <t>Calle Andrés Méndez Liciaga #21</t>
  </si>
  <si>
    <t>Yaiza</t>
  </si>
  <si>
    <t>Arvelo Serrano</t>
  </si>
  <si>
    <t xml:space="preserve">yaiza.arveloserrano@gmail.com </t>
  </si>
  <si>
    <t>Box 92</t>
  </si>
  <si>
    <t>Hospederías Endosadas en Porta Caribe (Sur)</t>
  </si>
  <si>
    <t>Costa Bahía Hotel &amp; Convention Center</t>
  </si>
  <si>
    <t>Bo. Jaguas</t>
  </si>
  <si>
    <t>Carr. 132 Km. 204</t>
  </si>
  <si>
    <t>Guayanilla</t>
  </si>
  <si>
    <t>Antonio J.</t>
  </si>
  <si>
    <t>Baez</t>
  </si>
  <si>
    <t>Executive Director</t>
  </si>
  <si>
    <t>www.costabahiahotel.com</t>
  </si>
  <si>
    <t>abaez@aquariusresorts.com</t>
  </si>
  <si>
    <t>PO Box 560115</t>
  </si>
  <si>
    <t xml:space="preserve">Marina de Salinas </t>
  </si>
  <si>
    <t>Carr. 701 Final G-8</t>
  </si>
  <si>
    <t>Calle Chapin, Playa de Salinas</t>
  </si>
  <si>
    <t xml:space="preserve">Salinas </t>
  </si>
  <si>
    <t>Julián</t>
  </si>
  <si>
    <t>(787)705-9197</t>
  </si>
  <si>
    <t>www.marinadesalinas.com</t>
  </si>
  <si>
    <t>marinadesalinas@hotmail.com</t>
  </si>
  <si>
    <t>Full Moon Hotel &amp; Restaurant</t>
  </si>
  <si>
    <t>Calle A #296</t>
  </si>
  <si>
    <t xml:space="preserve">Playita Final </t>
  </si>
  <si>
    <t>(787)824-2270</t>
  </si>
  <si>
    <t>www.fullmoonhotelandrestaurant.com</t>
  </si>
  <si>
    <t>fullmoonhotelinc@gmail.com</t>
  </si>
  <si>
    <t>Hilton Ponce Golf &amp; Casino Resort</t>
  </si>
  <si>
    <t>Avenida Caribe 1150</t>
  </si>
  <si>
    <t>Ponce</t>
  </si>
  <si>
    <t>Gunther</t>
  </si>
  <si>
    <t>Mainka</t>
  </si>
  <si>
    <t>www.hilton.com</t>
  </si>
  <si>
    <t xml:space="preserve">gunther.mainka@hilton.com </t>
  </si>
  <si>
    <t>P.O. Box 7419</t>
  </si>
  <si>
    <t>Holiday Inn Ponce &amp; Tropical Casino</t>
  </si>
  <si>
    <t xml:space="preserve">Rd. 2 El Tuque, 3315 </t>
  </si>
  <si>
    <t>Ponce By Pass</t>
  </si>
  <si>
    <t>Lizmarie</t>
  </si>
  <si>
    <t>Rodriguez</t>
  </si>
  <si>
    <t>lrodriguez@hitcponce.com</t>
  </si>
  <si>
    <t>3315 Ponce By Pass</t>
  </si>
  <si>
    <t>Hotel Bélgica</t>
  </si>
  <si>
    <t>Calle Villa  #122 C</t>
  </si>
  <si>
    <t xml:space="preserve">Humberto </t>
  </si>
  <si>
    <t>Saavedra</t>
  </si>
  <si>
    <t>www.hoteliberiapr.com</t>
  </si>
  <si>
    <t xml:space="preserve">hotelbelgica@yahoo.com </t>
  </si>
  <si>
    <t>Calle Villa  #122- C</t>
  </si>
  <si>
    <t>Hotel Melia</t>
  </si>
  <si>
    <t>P.O. Box 331431</t>
  </si>
  <si>
    <t>Abel</t>
  </si>
  <si>
    <t>Misla</t>
  </si>
  <si>
    <t>www.meliacenturyhotel.com</t>
  </si>
  <si>
    <t>abel@mislavillalba.com</t>
  </si>
  <si>
    <t>PO Box 1431</t>
  </si>
  <si>
    <t>Hacienda La Mocha</t>
  </si>
  <si>
    <t>Carr. #505 Km 15</t>
  </si>
  <si>
    <t>Camino La Gloria Sector La Mocha</t>
  </si>
  <si>
    <t xml:space="preserve">Dr. </t>
  </si>
  <si>
    <t>Rigoberto</t>
  </si>
  <si>
    <t xml:space="preserve">Ramos </t>
  </si>
  <si>
    <t>(787)484-2287  (787)644-4469</t>
  </si>
  <si>
    <t>www.haciendalamocha.com</t>
  </si>
  <si>
    <t>lamochaguesthouse@gmail.com</t>
  </si>
  <si>
    <t>Caribe Hotel</t>
  </si>
  <si>
    <t>Rd. 1 Km 123</t>
  </si>
  <si>
    <t>Turpo Industrial Park #103, Mercedita</t>
  </si>
  <si>
    <t>Elianette</t>
  </si>
  <si>
    <t>www.caribehotel.com</t>
  </si>
  <si>
    <t>reservations@caribehotel.com</t>
  </si>
  <si>
    <t>Aloft Ponce Hotel</t>
  </si>
  <si>
    <t>Rd. #2 Km 228.9</t>
  </si>
  <si>
    <t>Victor</t>
  </si>
  <si>
    <t>Ge</t>
  </si>
  <si>
    <t>(787)861-7080</t>
  </si>
  <si>
    <t xml:space="preserve">www.poncealoft.com </t>
  </si>
  <si>
    <t>gm@poncealoft.com</t>
  </si>
  <si>
    <t>Ponce Plaza Hotel &amp; Casino</t>
  </si>
  <si>
    <t>Calle Reina</t>
  </si>
  <si>
    <t>Esquina Méndez Vigo y Unión</t>
  </si>
  <si>
    <t>Antonio</t>
  </si>
  <si>
    <t>Muñoz</t>
  </si>
  <si>
    <t>www.ponceplazahotelandcasino.com</t>
  </si>
  <si>
    <t>antonio@mbhpr.com</t>
  </si>
  <si>
    <t>PO Box 331183</t>
  </si>
  <si>
    <t xml:space="preserve"> Hospederías Endosadas  - Porta Cordillera </t>
  </si>
  <si>
    <t>Parador Villas Sotomayor</t>
  </si>
  <si>
    <t>Carr. 123 Km. 36.8, Int. 522</t>
  </si>
  <si>
    <t>Bo. Garzas</t>
  </si>
  <si>
    <t>Adjuntas</t>
  </si>
  <si>
    <t xml:space="preserve">Jesús </t>
  </si>
  <si>
    <t>www.paradorvillassotormayor.com</t>
  </si>
  <si>
    <t xml:space="preserve">jramos@paradorvillassotomayor.com </t>
  </si>
  <si>
    <t>PO Box 28</t>
  </si>
  <si>
    <t>Canyon Boutique Hotel</t>
  </si>
  <si>
    <t>Carr. 719 km 1.0 Bo. Hoyo Honda</t>
  </si>
  <si>
    <t>Barranquitas</t>
  </si>
  <si>
    <t>José L.</t>
  </si>
  <si>
    <t>Berrios</t>
  </si>
  <si>
    <t>(787)308-8775</t>
  </si>
  <si>
    <t>canyonboutiquehotel@gmail.com</t>
  </si>
  <si>
    <t>Hotel Media Luna</t>
  </si>
  <si>
    <t>Carr. 167 Km 1.7</t>
  </si>
  <si>
    <t>Bo. Doña Elena Abajo</t>
  </si>
  <si>
    <t>Comerío</t>
  </si>
  <si>
    <t xml:space="preserve">Joanna </t>
  </si>
  <si>
    <t>(787) 695-5550</t>
  </si>
  <si>
    <t>www.medialunapr.com</t>
  </si>
  <si>
    <t xml:space="preserve">hotelmedialuna1@gmail.com </t>
  </si>
  <si>
    <t>P.O. Box 1108</t>
  </si>
  <si>
    <t>Hacienda Gripiñas</t>
  </si>
  <si>
    <t xml:space="preserve">Carr. 527 Km. 2.5, Bo. Veguita Zama  </t>
  </si>
  <si>
    <t>Jayuya</t>
  </si>
  <si>
    <t>Gladys</t>
  </si>
  <si>
    <t xml:space="preserve">www.haciendagripinas.tripod.com </t>
  </si>
  <si>
    <t>hacienda@jayuya.puertorico.pr</t>
  </si>
  <si>
    <t>PO Box 488</t>
  </si>
  <si>
    <t>Total de Habitaciones Endosadas</t>
  </si>
  <si>
    <t>*propiedades fuera de operaciones temporalmente luego de paso Huracán María( as of 15/dic/2017).</t>
  </si>
  <si>
    <t>Total Hospederías Endosadas</t>
  </si>
  <si>
    <t>Preparado por: Daliza Cruz - Supervisora Calidad Turistica</t>
  </si>
  <si>
    <t>Bitacora:</t>
  </si>
  <si>
    <t>Reporte Habitaciones Endosadas -Junio 2021</t>
  </si>
  <si>
    <t>Coordinates</t>
  </si>
  <si>
    <t>Hotel Intercontinental San Juan</t>
  </si>
  <si>
    <t>Herrmann</t>
  </si>
  <si>
    <t>www.icssanjuan.com</t>
  </si>
  <si>
    <t>michael.herrmann@ihg.com</t>
  </si>
  <si>
    <t xml:space="preserve">Gisela </t>
  </si>
  <si>
    <t xml:space="preserve">gisela.rivera@thewavehotel.com </t>
  </si>
  <si>
    <t>Gisela</t>
  </si>
  <si>
    <t>info@nomadahostel.com</t>
  </si>
  <si>
    <t>yelitza@tapiahause.com</t>
  </si>
  <si>
    <t>Candelero Beach Resort</t>
  </si>
  <si>
    <t>María T.</t>
  </si>
  <si>
    <t>Suárez</t>
  </si>
  <si>
    <t>reservation@candelerobeachresort.com</t>
  </si>
  <si>
    <t>(787)410-2281</t>
  </si>
  <si>
    <t>dosaguasriogrande@gmail.com; carla.arraiza@gmail.com</t>
  </si>
  <si>
    <t>Hiram</t>
  </si>
  <si>
    <t>Parador Combate Beach</t>
  </si>
  <si>
    <t>Maria del M</t>
  </si>
  <si>
    <t>www.poncealoft.com</t>
  </si>
  <si>
    <t>Reporte Habitaciones Endosadas - Junio 2021 - Con Coordenadas</t>
  </si>
  <si>
    <t>Hoteles Pet friendly</t>
  </si>
  <si>
    <t>Hyatt Place Bayamón Hotel &amp; Tropical Casino</t>
  </si>
  <si>
    <t>1560 Ave. Comerio, Bayamón</t>
  </si>
  <si>
    <t>787-779-5000</t>
  </si>
  <si>
    <t>At Wind Chimes Boutique Hotel</t>
  </si>
  <si>
    <t>53 Calle Taft, Condado</t>
  </si>
  <si>
    <t>787-727-4153</t>
  </si>
  <si>
    <t>Condado Vanderbilt</t>
  </si>
  <si>
    <t>1055 Ave. Ashford, Condado</t>
  </si>
  <si>
    <t>787-721-5500</t>
  </si>
  <si>
    <t>Hostería del Mar</t>
  </si>
  <si>
    <t>I Calle Tapia, Ocean Park</t>
  </si>
  <si>
    <t>787-727-3302</t>
  </si>
  <si>
    <t>999 Ave. Ashford, Condado</t>
  </si>
  <si>
    <t>787-721-1000</t>
  </si>
  <si>
    <t>2 Calle José M. Tartak, Isla Verde</t>
  </si>
  <si>
    <t>787-728-3666</t>
  </si>
  <si>
    <t>8020 Calle José M Tartak Isla Verde</t>
  </si>
  <si>
    <t>787-253-9007</t>
  </si>
  <si>
    <t>606 Ave. Ponce de León Miramar</t>
  </si>
  <si>
    <t>787-977-1000</t>
  </si>
  <si>
    <t>615 Ave. Fernández Juncos Distrito Convenciones, San Juan</t>
  </si>
  <si>
    <t>787-977-5000</t>
  </si>
  <si>
    <t>Sheraton Puerto Rico &amp; Hotel Casino</t>
  </si>
  <si>
    <t>200 Convention Center Blvd. San Juan</t>
  </si>
  <si>
    <t>787-993-3500</t>
  </si>
  <si>
    <t>Sheraton Old San Juan Hotel</t>
  </si>
  <si>
    <t>100 Ave. Brumbaugh, Old San Juan</t>
  </si>
  <si>
    <t>787-721-5100</t>
  </si>
  <si>
    <t>Comfort Inn &amp; Suites, Campomar</t>
  </si>
  <si>
    <t>Carr. 165 at km. 27.5 Toa Baja</t>
  </si>
  <si>
    <t>787-641-9090</t>
  </si>
  <si>
    <t xml:space="preserve">Villa Montaña Beach </t>
  </si>
  <si>
    <t>Carr.4466 km. 1.9 Isabela</t>
  </si>
  <si>
    <t>787-872-9554</t>
  </si>
  <si>
    <t>Hyatt Place Manatí Hotel &amp; Casino</t>
  </si>
  <si>
    <t>Carr. 2, Bo. Coto Norte</t>
  </si>
  <si>
    <t>787-854-1000</t>
  </si>
  <si>
    <t xml:space="preserve">Hotel Meliá </t>
  </si>
  <si>
    <t>75 Calle Villa Ponce</t>
  </si>
  <si>
    <t>787-842-0260</t>
  </si>
  <si>
    <t>The Lazy Parrot Inn &amp; Rest</t>
  </si>
  <si>
    <t>Carr. 413 km 4.1 Rincón</t>
  </si>
  <si>
    <t>787-823-5654</t>
  </si>
  <si>
    <t xml:space="preserve">Rincón of the Seas Gran Caribbean Hotel </t>
  </si>
  <si>
    <t>Carr.115 km 12.2</t>
  </si>
  <si>
    <t>787-823-7500</t>
  </si>
  <si>
    <t>2734 Calle 8 Rincón</t>
  </si>
  <si>
    <t>787-823-0147</t>
  </si>
  <si>
    <t>Carr. 187 km 4.2 Rio Grande</t>
  </si>
  <si>
    <t>787-809-8000</t>
  </si>
  <si>
    <t>Wyndham Grand Rio Mar Beach Resort &amp; Spa</t>
  </si>
  <si>
    <t>6000 Blvd. Río Mar</t>
  </si>
  <si>
    <t>787-888-6000</t>
  </si>
  <si>
    <t>Blue Horizon Boutique Resort</t>
  </si>
  <si>
    <t>Carr. 996 km 4.2 Bo. Esperanza Vieques</t>
  </si>
  <si>
    <t>787-741-3318</t>
  </si>
  <si>
    <t>Courtyard San Juan Miramar</t>
  </si>
  <si>
    <t>San Juan, PR 00907 San Juan PR 00907</t>
  </si>
  <si>
    <t>787-723-0068</t>
  </si>
  <si>
    <t>Hotel Mayaguez Plaza</t>
  </si>
  <si>
    <t>67 Mckinley St. Mayaguez PR 00680</t>
  </si>
  <si>
    <t>787-832-9191</t>
  </si>
  <si>
    <t>San Juan Airport</t>
  </si>
  <si>
    <t>Aeropuerto Internacional Luis Muñoz Marín 2do piso Carolina, 00979</t>
  </si>
  <si>
    <t>Carr. 101 Km 18.1 Boqueron , Cabo Rojo, PR 00622</t>
  </si>
  <si>
    <t>787-851-7110</t>
  </si>
  <si>
    <t>100 Cristo St. Old San Juan  PR 00901</t>
  </si>
  <si>
    <t>787-723-9020</t>
  </si>
  <si>
    <t>Carr. 191 Km 22 Bo. Cubuy Naguabo, PR 00719</t>
  </si>
  <si>
    <t>787-559-9800</t>
  </si>
  <si>
    <t>Sandy Beach Hotel</t>
  </si>
  <si>
    <t>#4 Condado Ave. San Juan, PR 00907</t>
  </si>
  <si>
    <t>787-722-8640</t>
  </si>
  <si>
    <t>KM 1.9 Bo. Emajagua Maunabo, PR 00707</t>
  </si>
  <si>
    <t>787-827-3330</t>
  </si>
  <si>
    <t>AC Hotel</t>
  </si>
  <si>
    <t>1369 Ashford Ave. Condado, San Juan, PR 00907</t>
  </si>
  <si>
    <t>787-827-7280</t>
  </si>
  <si>
    <t>Dorado Beach a Ritz - Carlton Reserve</t>
  </si>
  <si>
    <t>#100 Dorado Beach Drive, Dorado, PR 00646</t>
  </si>
  <si>
    <t>787-796-6125</t>
  </si>
  <si>
    <t xml:space="preserve">#297 Flamoboyan St. Vieques, PR </t>
  </si>
  <si>
    <t>787-435-1513</t>
  </si>
  <si>
    <t>Decanter Hotel</t>
  </si>
  <si>
    <t>Calle San Jose 106 Esq. Calle Luna, San Juan, PR 00901</t>
  </si>
  <si>
    <t>787-925-1490</t>
  </si>
  <si>
    <t>6063 Ave. Isla Verde, Carolina, PR 00979</t>
  </si>
  <si>
    <t>787-791-1000</t>
  </si>
  <si>
    <t>396 Ave. Noel Estrada Isabela, PR 00662</t>
  </si>
  <si>
    <t>Seagate Guest House</t>
  </si>
  <si>
    <t>El Fortin St. Sector Fuerte, Vieques PR 00765</t>
  </si>
  <si>
    <t>787-741-2978</t>
  </si>
  <si>
    <t>Aloft San Juan</t>
  </si>
  <si>
    <t>Distrito de Convenciones #300, Convention Boulevard San Juan, PR 00907</t>
  </si>
  <si>
    <t>787-936-2500</t>
  </si>
  <si>
    <t xml:space="preserve">Propiedad Endosadas con Spa </t>
  </si>
  <si>
    <t>Spa Facilities</t>
  </si>
  <si>
    <t>Message Service</t>
  </si>
  <si>
    <t>Miguel</t>
  </si>
  <si>
    <t>Rivas</t>
  </si>
  <si>
    <t>mrivas@fourpointspr.com</t>
  </si>
  <si>
    <t>Yes</t>
  </si>
  <si>
    <t xml:space="preserve">www.puertoricodreams.com </t>
  </si>
  <si>
    <t xml:space="preserve">www.decanterhotel.com </t>
  </si>
  <si>
    <t>Hotel Olimpo Court</t>
  </si>
  <si>
    <t>603 Miramar Avenue,</t>
  </si>
  <si>
    <t>hotelolimpocourt@hotmail.com</t>
  </si>
  <si>
    <t>Avenida Miramar 603</t>
  </si>
  <si>
    <t>Le Consulat Hotel at Condado</t>
  </si>
  <si>
    <t>Serafina Beach Hotel</t>
  </si>
  <si>
    <t>Dic 2020</t>
  </si>
  <si>
    <t>www.dreamsmiramar.com</t>
  </si>
  <si>
    <t>Ian</t>
  </si>
  <si>
    <t>Ciappara</t>
  </si>
  <si>
    <t>reservation.bahiabeach@stregis.com</t>
  </si>
  <si>
    <t>guanica1929.tropicalinns@gmail.com</t>
  </si>
  <si>
    <t>Casa Grande Mountain Retreat</t>
  </si>
  <si>
    <t>Road 612, Km. 0 Hm 3,</t>
  </si>
  <si>
    <t>Bo. Caonillas Abajo</t>
  </si>
  <si>
    <t>Utuado</t>
  </si>
  <si>
    <t>Weingarten</t>
  </si>
  <si>
    <t>www.hotelcasagrande.com</t>
  </si>
  <si>
    <t>relax@hotelcasagrande.com</t>
  </si>
  <si>
    <t>PO Box 1499</t>
  </si>
  <si>
    <t xml:space="preserve">Reporte Habitaciones Endosadas - Old San Juan Area </t>
  </si>
  <si>
    <t>Hospederías Endosadas - Old San Juan Area</t>
  </si>
  <si>
    <t>Hotel Milano</t>
  </si>
  <si>
    <t>Calle Fortaleza # 307</t>
  </si>
  <si>
    <t>San Emeterio</t>
  </si>
  <si>
    <t>www.hotelmilanopr.com</t>
  </si>
  <si>
    <t>milanohoteloldsanjuan@gmail.com</t>
  </si>
  <si>
    <t>Viejo San Juan,</t>
  </si>
  <si>
    <t>Total:</t>
  </si>
  <si>
    <t>Consuelo</t>
  </si>
  <si>
    <t>ccarrero@fourpointspr.com</t>
  </si>
  <si>
    <t>Marisol</t>
  </si>
  <si>
    <t>Colón</t>
  </si>
  <si>
    <t>marisol.colon@hilton.com</t>
  </si>
  <si>
    <t>Hotel InterContinental San Juan</t>
  </si>
  <si>
    <t>5961 Ave. Isla Verde</t>
  </si>
  <si>
    <t>Olga.areizaga@marriott.com</t>
  </si>
  <si>
    <t>Sam</t>
  </si>
  <si>
    <t>Basu</t>
  </si>
  <si>
    <t>sam.basu@sheraton.com</t>
  </si>
  <si>
    <t>Leo</t>
  </si>
  <si>
    <t>Gallardo</t>
  </si>
  <si>
    <t>lgallardo@hyatt.com</t>
  </si>
  <si>
    <t>gm@courtyardaguadilla.com</t>
  </si>
  <si>
    <t>alopez@hitcmayaguez.com</t>
  </si>
  <si>
    <t>sales@mayaguezresort.com</t>
  </si>
  <si>
    <t>Eric</t>
  </si>
  <si>
    <t>erodriguez@costabahiahotel.com</t>
  </si>
  <si>
    <t>gunther.mainka@hilton.com</t>
  </si>
  <si>
    <t>Plaza</t>
  </si>
  <si>
    <t>jplaza@hitcponce.com</t>
  </si>
  <si>
    <t>Propiedades Endosadas con Casino - Junio 2021</t>
  </si>
  <si>
    <t>Hospederías Pequeñas : 3-25 hab.</t>
  </si>
  <si>
    <t>Hospederías Medians : 26-75 hab.</t>
  </si>
  <si>
    <t>Hospederías Grandes: 76 +</t>
  </si>
  <si>
    <t>(787)850-2155</t>
  </si>
  <si>
    <t>Calle Barranquitas #55</t>
  </si>
  <si>
    <t xml:space="preserve">Iván </t>
  </si>
  <si>
    <t>San Miguel Metro Plaza</t>
  </si>
  <si>
    <t>Comfort Inn San Juan</t>
  </si>
  <si>
    <t>Albert</t>
  </si>
  <si>
    <t>Lebrón</t>
  </si>
  <si>
    <t>Francisco</t>
  </si>
  <si>
    <t>Mariani</t>
  </si>
  <si>
    <t xml:space="preserve">#5961 </t>
  </si>
  <si>
    <t xml:space="preserve">Ben </t>
  </si>
  <si>
    <t>Tutt</t>
  </si>
  <si>
    <t>(787) 721-5500</t>
  </si>
  <si>
    <t>Director Operaciones</t>
  </si>
  <si>
    <t>Roberto</t>
  </si>
  <si>
    <t>Rey</t>
  </si>
  <si>
    <t>Active DM</t>
  </si>
  <si>
    <t>Raúl</t>
  </si>
  <si>
    <t>Bustamante</t>
  </si>
  <si>
    <t>(787)963-000</t>
  </si>
  <si>
    <t>Pierre Alex</t>
  </si>
  <si>
    <t>(787) 625-6000</t>
  </si>
  <si>
    <t>Administra-dora</t>
  </si>
  <si>
    <t>Controller</t>
  </si>
  <si>
    <t>Carr. 101 Km. 18.1</t>
  </si>
  <si>
    <t>Srta.</t>
  </si>
  <si>
    <t>P.O. Box 5103 PMB 83</t>
  </si>
  <si>
    <t>Carlo</t>
  </si>
  <si>
    <t>Paolo</t>
  </si>
  <si>
    <t>Rovoletto</t>
  </si>
  <si>
    <t>Casiano</t>
  </si>
  <si>
    <t>Arnold</t>
  </si>
  <si>
    <t>Punta Boriquen Resort</t>
  </si>
  <si>
    <t xml:space="preserve">#304 </t>
  </si>
  <si>
    <t>La Parguera</t>
  </si>
  <si>
    <t xml:space="preserve">Enid </t>
  </si>
  <si>
    <t>(787)372-3256</t>
  </si>
  <si>
    <t>Carr. 701 Final</t>
  </si>
  <si>
    <t>Calle Chapin</t>
  </si>
  <si>
    <t>Salinas</t>
  </si>
  <si>
    <t>Julian</t>
  </si>
  <si>
    <t>Hernandez</t>
  </si>
  <si>
    <t>Playita Final</t>
  </si>
  <si>
    <t>Javier</t>
  </si>
  <si>
    <t>Hospederías Endosadas - Porta Cordillera</t>
  </si>
  <si>
    <t>Total habitaciones de hoteles</t>
  </si>
  <si>
    <t>Total de hoteles</t>
  </si>
  <si>
    <t xml:space="preserve">Paradores </t>
  </si>
  <si>
    <t>Paradores Endosadas en la Región Este</t>
  </si>
  <si>
    <t>Parador Guanica 1929</t>
  </si>
  <si>
    <t>Bo. Ensenada Int. 3116 Km 2.5</t>
  </si>
  <si>
    <t>Maria del M.</t>
  </si>
  <si>
    <t xml:space="preserve"> Hospederías Endosadas - Porta Cordillera </t>
  </si>
  <si>
    <t>Total habitaciones de Paradores</t>
  </si>
  <si>
    <t>Total de Paradores</t>
  </si>
  <si>
    <t>Guest Houses</t>
  </si>
  <si>
    <r>
      <rPr>
        <b/>
        <i/>
        <sz val="10"/>
        <rFont val="Calibri"/>
        <family val="2"/>
      </rPr>
      <t>Guest Houses</t>
    </r>
    <r>
      <rPr>
        <b/>
        <sz val="10"/>
        <rFont val="Calibri"/>
        <family val="2"/>
      </rPr>
      <t xml:space="preserve"> Endosados en la Región Este</t>
    </r>
  </si>
  <si>
    <t xml:space="preserve">#297 Flamboyan St. </t>
  </si>
  <si>
    <t>Casa  Amistad</t>
  </si>
  <si>
    <t>#27  Benitez Castaño Street</t>
  </si>
  <si>
    <t>Robin</t>
  </si>
  <si>
    <t>Shepherd</t>
  </si>
  <si>
    <t>Martin</t>
  </si>
  <si>
    <t>Zachary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</si>
  <si>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el Area Metro</t>
    </r>
  </si>
  <si>
    <t xml:space="preserve">Freddy Francisco </t>
  </si>
  <si>
    <t>The Ivy Hotel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</si>
  <si>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Porta del Sol (Oeste)</t>
    </r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</si>
  <si>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Porta Caribe (Sur)</t>
    </r>
  </si>
  <si>
    <t>Ramos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</si>
  <si>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- Porta Cordillera </t>
    </r>
  </si>
  <si>
    <t>Carr. 719 Km 1.0 Bo. Hoyo Honda</t>
  </si>
  <si>
    <t xml:space="preserve">José L. </t>
  </si>
  <si>
    <r>
      <rPr>
        <b/>
        <sz val="10"/>
        <rFont val="Calibri"/>
        <family val="2"/>
      </rPr>
      <t>Total habitaciones en</t>
    </r>
    <r>
      <rPr>
        <sz val="10"/>
        <rFont val="Calibri"/>
        <family val="2"/>
      </rPr>
      <t xml:space="preserve"> </t>
    </r>
    <r>
      <rPr>
        <b/>
        <i/>
        <sz val="10"/>
        <rFont val="Calibri"/>
        <family val="2"/>
      </rPr>
      <t>Guest Houses</t>
    </r>
  </si>
  <si>
    <r>
      <t xml:space="preserve">Total de </t>
    </r>
    <r>
      <rPr>
        <b/>
        <i/>
        <sz val="10"/>
        <rFont val="Calibri"/>
        <family val="2"/>
      </rPr>
      <t>Guest Houses</t>
    </r>
  </si>
  <si>
    <t>Condo-Hoteles</t>
  </si>
  <si>
    <t>Condo-Hoteles Endosados en la Región Este</t>
  </si>
  <si>
    <t>Dermot</t>
  </si>
  <si>
    <t>Connolly</t>
  </si>
  <si>
    <t>Condo-Hoteles Endosados en el Area Metro</t>
  </si>
  <si>
    <t>Maré St. Clair Collection Hotel</t>
  </si>
  <si>
    <t>Richard</t>
  </si>
  <si>
    <t>St Clair</t>
  </si>
  <si>
    <t>Manager</t>
  </si>
  <si>
    <t>Condo-Hoteles Endosadas en Porta Atlántico (Norte)</t>
  </si>
  <si>
    <t xml:space="preserve">202 Calle Dorado del Mar Blvd., </t>
  </si>
  <si>
    <t xml:space="preserve"> Urb. Dorado del Mar</t>
  </si>
  <si>
    <t>Condo-Hoteles Endosados en Porta del Sol (Oeste)</t>
  </si>
  <si>
    <t>Total habitaciones en Condo-Hoteles</t>
  </si>
  <si>
    <t>Total de Condo-Hoteles</t>
  </si>
  <si>
    <t>Resorts</t>
  </si>
  <si>
    <r>
      <rPr>
        <b/>
        <i/>
        <sz val="10"/>
        <rFont val="Calibri"/>
        <family val="2"/>
      </rPr>
      <t>Resorts</t>
    </r>
    <r>
      <rPr>
        <b/>
        <sz val="10"/>
        <rFont val="Calibri"/>
        <family val="2"/>
      </rPr>
      <t xml:space="preserve"> Endosados en la Región Este</t>
    </r>
  </si>
  <si>
    <t>Carr. #3</t>
  </si>
  <si>
    <t>Carr. 909 Km 3.25 170 Candelero Drive</t>
  </si>
  <si>
    <t xml:space="preserve">María T. </t>
  </si>
  <si>
    <t>Dermott</t>
  </si>
  <si>
    <r>
      <rPr>
        <b/>
        <i/>
        <sz val="10"/>
        <color indexed="8"/>
        <rFont val="Calibri"/>
        <family val="2"/>
      </rPr>
      <t>Resorts</t>
    </r>
    <r>
      <rPr>
        <b/>
        <sz val="10"/>
        <color indexed="8"/>
        <rFont val="Calibri"/>
        <family val="2"/>
      </rPr>
      <t xml:space="preserve"> Endosadas en Porta Atlántico (Norte)</t>
    </r>
  </si>
  <si>
    <r>
      <t xml:space="preserve">Total habitaciones en </t>
    </r>
    <r>
      <rPr>
        <b/>
        <i/>
        <sz val="10"/>
        <rFont val="Calibri"/>
        <family val="2"/>
      </rPr>
      <t>Resorts</t>
    </r>
  </si>
  <si>
    <r>
      <t xml:space="preserve">Total de </t>
    </r>
    <r>
      <rPr>
        <b/>
        <i/>
        <sz val="10"/>
        <rFont val="Calibri"/>
        <family val="2"/>
      </rPr>
      <t>Resorts</t>
    </r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</si>
  <si>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Región Este</t>
    </r>
  </si>
  <si>
    <t xml:space="preserve">Carr. 968 </t>
  </si>
  <si>
    <t>(787)800-600</t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</si>
  <si>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Porta Atlántico (Norte)</t>
    </r>
  </si>
  <si>
    <t>Jon</t>
  </si>
  <si>
    <t>Dindo</t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</si>
  <si>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Endosados en Porta del Sol (Oeste)</t>
    </r>
  </si>
  <si>
    <r>
      <t xml:space="preserve">Total Habitaciones en </t>
    </r>
    <r>
      <rPr>
        <b/>
        <i/>
        <sz val="10"/>
        <rFont val="Calibri"/>
        <family val="2"/>
      </rPr>
      <t>Time Share</t>
    </r>
  </si>
  <si>
    <r>
      <t xml:space="preserve">Total de </t>
    </r>
    <r>
      <rPr>
        <b/>
        <i/>
        <sz val="10"/>
        <rFont val="Calibri"/>
        <family val="2"/>
      </rPr>
      <t>Time Share</t>
    </r>
  </si>
  <si>
    <t>Bed &amp; Breakfast</t>
  </si>
  <si>
    <t>B&amp;B Endosados en la Región Este</t>
  </si>
  <si>
    <t xml:space="preserve">Carla </t>
  </si>
  <si>
    <t xml:space="preserve">Carr PR 186 Km 22.1 El Verde Homes Caribe St. </t>
  </si>
  <si>
    <t>Lote 19 Bo. Jimenez Rio Grande</t>
  </si>
  <si>
    <t>William &amp; Mrs. Laurie Rene</t>
  </si>
  <si>
    <t>B&amp;B Endosados en el Area Metro</t>
  </si>
  <si>
    <t>B&amp;B Endosados en el Area Norte</t>
  </si>
  <si>
    <t>Calle Ceti #260</t>
  </si>
  <si>
    <t xml:space="preserve">Vega Baja </t>
  </si>
  <si>
    <t>Orlando</t>
  </si>
  <si>
    <t>B&amp;B Endosados en Porta del Sol (Oeste)</t>
  </si>
  <si>
    <t>Casa Campo Bed &amp; Breakfast</t>
  </si>
  <si>
    <t>Carr. PR 111 Km 15.4</t>
  </si>
  <si>
    <t>Urb. Pozas Hill</t>
  </si>
  <si>
    <t xml:space="preserve">William </t>
  </si>
  <si>
    <t>Calle Sr. Santiago Vive #70</t>
  </si>
  <si>
    <t xml:space="preserve">Linares </t>
  </si>
  <si>
    <t>Total habitaciones B&amp;B</t>
  </si>
  <si>
    <t>Total de B&amp;B</t>
  </si>
  <si>
    <t>Posadas</t>
  </si>
  <si>
    <t>Posadas Endosadas en el Area Metro</t>
  </si>
  <si>
    <t>Raúl E.</t>
  </si>
  <si>
    <t>Posadas Endosadas en Porta del Sol (Oeste)</t>
  </si>
  <si>
    <t>Total habitaciones en Posadas</t>
  </si>
  <si>
    <t>Total de Posadas</t>
  </si>
  <si>
    <t>Hosteles</t>
  </si>
  <si>
    <t>Hosteles Endosados en el Area Metro</t>
  </si>
  <si>
    <t>#1507 Calle Loíza Suite 2B &amp; 3B</t>
  </si>
  <si>
    <t xml:space="preserve">Jorge </t>
  </si>
  <si>
    <t>Jerry</t>
  </si>
  <si>
    <t>(787)233-8770</t>
  </si>
  <si>
    <t>Hosteles Endosados Porta del Sol (Oeste)</t>
  </si>
  <si>
    <t>Carr. #303 KM 11.3</t>
  </si>
  <si>
    <t xml:space="preserve">Bo. Llanos Costa Camino </t>
  </si>
  <si>
    <t>Albertp</t>
  </si>
  <si>
    <t>Exclusion Date</t>
  </si>
  <si>
    <t>Reason</t>
  </si>
  <si>
    <t>Reporte Habitaciones Excluidas - Junio 2021</t>
  </si>
  <si>
    <t>casaisabelpr@gmail.com</t>
  </si>
  <si>
    <t xml:space="preserve"> - indica no tiene- </t>
  </si>
  <si>
    <t>www.decanterhotel.com</t>
  </si>
  <si>
    <t xml:space="preserve">Correción a 61 hab - ok PU - Mayaguez Plaza </t>
  </si>
  <si>
    <t xml:space="preserve">Correción a 47 hab - ok PU - Combate Beach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</si>
</sst>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0000"/>
    <numFmt numFmtId="165" formatCode="[&lt;=9999999]###\-####;\(###\)\ ###\-####"/>
    <numFmt numFmtId="166" formatCode="_(* #,##0_);_(* \(#,##0\);_(* &quot;-&quot;??_);_(@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strike/>
      <sz val="8"/>
      <color indexed="8"/>
      <name val="Calibri"/>
      <family val="2"/>
      <scheme val="minor"/>
    </font>
    <font>
      <b/>
      <strike/>
      <sz val="8"/>
      <color indexed="8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strike/>
      <sz val="8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66FF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Arial"/>
      <family val="2"/>
    </font>
    <font>
      <b/>
      <i/>
      <sz val="10"/>
      <name val="Calibri"/>
      <family val="2"/>
    </font>
    <font>
      <b/>
      <sz val="10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1">
    <xf numFmtId="0" fontId="0" fillId="0" borderId="0" xfId="0"/>
    <xf numFmtId="0" fontId="5" fillId="0" borderId="0" xfId="0" applyFont="1" applyAlignment="1">
      <alignment wrapText="1"/>
    </xf>
    <xf numFmtId="0" fontId="6" fillId="0" borderId="5" xfId="0" applyFont="1" applyBorder="1" applyAlignment="1">
      <alignment vertical="center" wrapText="1"/>
    </xf>
    <xf numFmtId="0" fontId="7" fillId="2" borderId="6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9" fillId="3" borderId="12" xfId="0" applyFont="1" applyFill="1" applyBorder="1" applyAlignment="1">
      <alignment vertical="top" wrapText="1"/>
    </xf>
    <xf numFmtId="0" fontId="9" fillId="3" borderId="13" xfId="0" applyFont="1" applyFill="1" applyBorder="1" applyAlignment="1">
      <alignment vertical="top" wrapText="1"/>
    </xf>
    <xf numFmtId="0" fontId="9" fillId="3" borderId="14" xfId="0" applyFont="1" applyFill="1" applyBorder="1" applyAlignment="1">
      <alignment vertical="top" wrapText="1"/>
    </xf>
    <xf numFmtId="0" fontId="10" fillId="4" borderId="15" xfId="0" applyFont="1" applyFill="1" applyBorder="1" applyAlignment="1">
      <alignment horizontal="right" vertical="center" wrapText="1"/>
    </xf>
    <xf numFmtId="0" fontId="10" fillId="4" borderId="16" xfId="0" applyFont="1" applyFill="1" applyBorder="1" applyAlignment="1">
      <alignment horizontal="left" vertical="center" wrapText="1"/>
    </xf>
    <xf numFmtId="164" fontId="10" fillId="4" borderId="16" xfId="0" applyNumberFormat="1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165" fontId="10" fillId="4" borderId="16" xfId="0" applyNumberFormat="1" applyFont="1" applyFill="1" applyBorder="1" applyAlignment="1">
      <alignment horizontal="left" vertical="center" wrapText="1"/>
    </xf>
    <xf numFmtId="165" fontId="4" fillId="4" borderId="16" xfId="3" applyNumberFormat="1" applyFill="1" applyBorder="1" applyAlignment="1">
      <alignment vertical="center" wrapText="1"/>
    </xf>
    <xf numFmtId="0" fontId="4" fillId="4" borderId="16" xfId="3" applyFill="1" applyBorder="1" applyAlignment="1">
      <alignment horizontal="left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left" vertical="center" wrapText="1"/>
    </xf>
    <xf numFmtId="164" fontId="10" fillId="4" borderId="18" xfId="0" applyNumberFormat="1" applyFont="1" applyFill="1" applyBorder="1" applyAlignment="1">
      <alignment horizontal="left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165" fontId="10" fillId="4" borderId="18" xfId="0" applyNumberFormat="1" applyFont="1" applyFill="1" applyBorder="1" applyAlignment="1">
      <alignment horizontal="left" vertical="center" wrapText="1"/>
    </xf>
    <xf numFmtId="0" fontId="4" fillId="4" borderId="18" xfId="3" applyFill="1" applyBorder="1" applyAlignment="1">
      <alignment vertical="center" wrapText="1"/>
    </xf>
    <xf numFmtId="0" fontId="4" fillId="4" borderId="18" xfId="3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right" vertical="center" wrapText="1"/>
    </xf>
    <xf numFmtId="0" fontId="10" fillId="5" borderId="16" xfId="0" applyFont="1" applyFill="1" applyBorder="1" applyAlignment="1">
      <alignment horizontal="left" vertical="center" wrapText="1"/>
    </xf>
    <xf numFmtId="164" fontId="10" fillId="5" borderId="16" xfId="0" applyNumberFormat="1" applyFont="1" applyFill="1" applyBorder="1" applyAlignment="1">
      <alignment horizontal="left" vertical="center" wrapText="1"/>
    </xf>
    <xf numFmtId="0" fontId="10" fillId="5" borderId="16" xfId="0" applyFont="1" applyFill="1" applyBorder="1" applyAlignment="1">
      <alignment horizontal="center" vertical="center" wrapText="1"/>
    </xf>
    <xf numFmtId="165" fontId="10" fillId="5" borderId="16" xfId="0" applyNumberFormat="1" applyFont="1" applyFill="1" applyBorder="1" applyAlignment="1">
      <alignment horizontal="left" vertical="center" wrapText="1"/>
    </xf>
    <xf numFmtId="0" fontId="4" fillId="0" borderId="18" xfId="3" applyBorder="1" applyAlignment="1">
      <alignment vertical="center" wrapText="1"/>
    </xf>
    <xf numFmtId="0" fontId="4" fillId="5" borderId="16" xfId="3" applyFill="1" applyBorder="1" applyAlignment="1">
      <alignment horizontal="left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4" fillId="5" borderId="0" xfId="3" applyFill="1" applyBorder="1" applyAlignment="1">
      <alignment horizontal="left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4" fillId="5" borderId="0" xfId="3" applyFill="1" applyAlignment="1">
      <alignment horizontal="left" vertical="center" wrapText="1"/>
    </xf>
    <xf numFmtId="1" fontId="11" fillId="3" borderId="18" xfId="0" applyNumberFormat="1" applyFont="1" applyFill="1" applyBorder="1" applyAlignment="1">
      <alignment horizontal="center" vertical="center" wrapText="1"/>
    </xf>
    <xf numFmtId="0" fontId="4" fillId="5" borderId="0" xfId="3" applyFill="1" applyAlignment="1">
      <alignment vertical="center"/>
    </xf>
    <xf numFmtId="0" fontId="5" fillId="6" borderId="0" xfId="0" applyFont="1" applyFill="1" applyAlignment="1">
      <alignment wrapText="1"/>
    </xf>
    <xf numFmtId="1" fontId="11" fillId="4" borderId="20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164" fontId="10" fillId="0" borderId="18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left" vertical="center" wrapText="1"/>
    </xf>
    <xf numFmtId="0" fontId="4" fillId="0" borderId="18" xfId="3" applyBorder="1" applyAlignment="1">
      <alignment horizontal="left" vertical="center" wrapText="1"/>
    </xf>
    <xf numFmtId="0" fontId="10" fillId="4" borderId="18" xfId="0" applyFont="1" applyFill="1" applyBorder="1" applyAlignment="1">
      <alignment vertical="center" wrapText="1"/>
    </xf>
    <xf numFmtId="0" fontId="10" fillId="5" borderId="18" xfId="0" applyFont="1" applyFill="1" applyBorder="1" applyAlignment="1">
      <alignment horizontal="left" vertical="center" wrapText="1"/>
    </xf>
    <xf numFmtId="164" fontId="10" fillId="5" borderId="18" xfId="0" applyNumberFormat="1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center" vertical="center" wrapText="1"/>
    </xf>
    <xf numFmtId="165" fontId="10" fillId="5" borderId="18" xfId="0" applyNumberFormat="1" applyFont="1" applyFill="1" applyBorder="1" applyAlignment="1">
      <alignment horizontal="left" vertical="center" wrapText="1"/>
    </xf>
    <xf numFmtId="0" fontId="4" fillId="5" borderId="18" xfId="3" applyFill="1" applyBorder="1" applyAlignment="1">
      <alignment horizontal="left" vertical="center" wrapText="1"/>
    </xf>
    <xf numFmtId="0" fontId="5" fillId="5" borderId="0" xfId="0" applyFont="1" applyFill="1" applyAlignment="1">
      <alignment wrapText="1"/>
    </xf>
    <xf numFmtId="165" fontId="4" fillId="4" borderId="18" xfId="3" applyNumberFormat="1" applyFill="1" applyBorder="1" applyAlignment="1">
      <alignment horizontal="left" vertical="center" wrapText="1"/>
    </xf>
    <xf numFmtId="0" fontId="4" fillId="4" borderId="0" xfId="3" applyFill="1" applyAlignment="1">
      <alignment vertical="center"/>
    </xf>
    <xf numFmtId="165" fontId="4" fillId="0" borderId="18" xfId="3" applyNumberFormat="1" applyBorder="1" applyAlignment="1">
      <alignment horizontal="left" vertical="center" wrapText="1"/>
    </xf>
    <xf numFmtId="165" fontId="2" fillId="4" borderId="18" xfId="2" applyNumberFormat="1" applyFill="1" applyBorder="1" applyAlignment="1">
      <alignment horizontal="left" vertical="center" wrapText="1"/>
    </xf>
    <xf numFmtId="0" fontId="4" fillId="4" borderId="18" xfId="3" applyFill="1" applyBorder="1" applyAlignment="1">
      <alignment horizontal="left" vertical="top" wrapText="1"/>
    </xf>
    <xf numFmtId="0" fontId="11" fillId="7" borderId="18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left" vertical="center" wrapText="1"/>
    </xf>
    <xf numFmtId="164" fontId="10" fillId="8" borderId="18" xfId="0" applyNumberFormat="1" applyFont="1" applyFill="1" applyBorder="1" applyAlignment="1">
      <alignment horizontal="left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165" fontId="10" fillId="8" borderId="18" xfId="0" applyNumberFormat="1" applyFont="1" applyFill="1" applyBorder="1" applyAlignment="1">
      <alignment horizontal="left" vertical="center" wrapText="1"/>
    </xf>
    <xf numFmtId="0" fontId="4" fillId="8" borderId="18" xfId="3" applyFill="1" applyBorder="1" applyAlignment="1">
      <alignment horizontal="left" vertical="center" wrapText="1"/>
    </xf>
    <xf numFmtId="1" fontId="10" fillId="4" borderId="18" xfId="0" applyNumberFormat="1" applyFont="1" applyFill="1" applyBorder="1" applyAlignment="1">
      <alignment horizontal="center" vertical="center" wrapText="1"/>
    </xf>
    <xf numFmtId="0" fontId="4" fillId="4" borderId="18" xfId="3" applyFill="1" applyBorder="1" applyAlignment="1">
      <alignment vertical="center"/>
    </xf>
    <xf numFmtId="165" fontId="4" fillId="5" borderId="18" xfId="3" applyNumberFormat="1" applyFill="1" applyBorder="1" applyAlignment="1">
      <alignment horizontal="left" vertical="center" wrapText="1"/>
    </xf>
    <xf numFmtId="0" fontId="4" fillId="0" borderId="18" xfId="3" applyBorder="1"/>
    <xf numFmtId="0" fontId="4" fillId="0" borderId="0" xfId="3" applyAlignment="1">
      <alignment vertical="center"/>
    </xf>
    <xf numFmtId="0" fontId="4" fillId="0" borderId="16" xfId="3" applyBorder="1"/>
    <xf numFmtId="0" fontId="4" fillId="4" borderId="18" xfId="3" applyFill="1" applyBorder="1"/>
    <xf numFmtId="0" fontId="4" fillId="4" borderId="0" xfId="3" applyFill="1" applyBorder="1"/>
    <xf numFmtId="0" fontId="4" fillId="4" borderId="16" xfId="3" applyFill="1" applyBorder="1"/>
    <xf numFmtId="165" fontId="4" fillId="8" borderId="18" xfId="3" applyNumberForma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3" fontId="12" fillId="3" borderId="21" xfId="0" applyNumberFormat="1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right" vertical="center" wrapText="1"/>
    </xf>
    <xf numFmtId="0" fontId="12" fillId="9" borderId="12" xfId="0" applyFont="1" applyFill="1" applyBorder="1" applyAlignment="1">
      <alignment vertical="top" wrapText="1"/>
    </xf>
    <xf numFmtId="0" fontId="12" fillId="9" borderId="13" xfId="0" applyFont="1" applyFill="1" applyBorder="1" applyAlignment="1">
      <alignment vertical="top" wrapText="1"/>
    </xf>
    <xf numFmtId="0" fontId="12" fillId="9" borderId="14" xfId="0" applyFont="1" applyFill="1" applyBorder="1" applyAlignment="1">
      <alignment vertical="top" wrapText="1"/>
    </xf>
    <xf numFmtId="0" fontId="10" fillId="10" borderId="22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left" vertical="center" wrapText="1"/>
    </xf>
    <xf numFmtId="164" fontId="10" fillId="10" borderId="18" xfId="0" applyNumberFormat="1" applyFont="1" applyFill="1" applyBorder="1" applyAlignment="1">
      <alignment horizontal="left" vertical="center" wrapText="1"/>
    </xf>
    <xf numFmtId="0" fontId="10" fillId="10" borderId="18" xfId="0" applyFont="1" applyFill="1" applyBorder="1" applyAlignment="1">
      <alignment horizontal="center" vertical="center" wrapText="1"/>
    </xf>
    <xf numFmtId="0" fontId="11" fillId="9" borderId="18" xfId="0" applyFont="1" applyFill="1" applyBorder="1" applyAlignment="1">
      <alignment horizontal="center" vertical="center" wrapText="1"/>
    </xf>
    <xf numFmtId="165" fontId="10" fillId="10" borderId="18" xfId="0" applyNumberFormat="1" applyFont="1" applyFill="1" applyBorder="1" applyAlignment="1">
      <alignment horizontal="left" vertical="center" wrapText="1"/>
    </xf>
    <xf numFmtId="165" fontId="4" fillId="10" borderId="18" xfId="3" applyNumberFormat="1" applyFill="1" applyBorder="1" applyAlignment="1">
      <alignment horizontal="left" vertical="center" wrapText="1"/>
    </xf>
    <xf numFmtId="0" fontId="4" fillId="10" borderId="18" xfId="3" applyFill="1" applyBorder="1" applyAlignment="1">
      <alignment horizontal="left" vertical="center" wrapText="1"/>
    </xf>
    <xf numFmtId="0" fontId="11" fillId="10" borderId="23" xfId="0" applyFont="1" applyFill="1" applyBorder="1" applyAlignment="1">
      <alignment horizontal="center" vertical="center" wrapText="1"/>
    </xf>
    <xf numFmtId="0" fontId="10" fillId="11" borderId="22" xfId="0" applyFont="1" applyFill="1" applyBorder="1" applyAlignment="1">
      <alignment horizontal="right" vertical="center" wrapText="1"/>
    </xf>
    <xf numFmtId="0" fontId="10" fillId="11" borderId="18" xfId="0" applyFont="1" applyFill="1" applyBorder="1" applyAlignment="1">
      <alignment horizontal="left" vertical="center" wrapText="1"/>
    </xf>
    <xf numFmtId="164" fontId="10" fillId="11" borderId="18" xfId="0" applyNumberFormat="1" applyFont="1" applyFill="1" applyBorder="1" applyAlignment="1">
      <alignment horizontal="left" vertical="center" wrapText="1"/>
    </xf>
    <xf numFmtId="0" fontId="10" fillId="11" borderId="18" xfId="0" applyFont="1" applyFill="1" applyBorder="1" applyAlignment="1">
      <alignment horizontal="center" vertical="center" wrapText="1"/>
    </xf>
    <xf numFmtId="0" fontId="11" fillId="11" borderId="18" xfId="0" applyFont="1" applyFill="1" applyBorder="1" applyAlignment="1">
      <alignment horizontal="center" vertical="center" wrapText="1"/>
    </xf>
    <xf numFmtId="165" fontId="10" fillId="11" borderId="18" xfId="0" applyNumberFormat="1" applyFont="1" applyFill="1" applyBorder="1" applyAlignment="1">
      <alignment horizontal="left" vertical="center" wrapText="1"/>
    </xf>
    <xf numFmtId="165" fontId="4" fillId="11" borderId="18" xfId="3" applyNumberFormat="1" applyFill="1" applyBorder="1" applyAlignment="1">
      <alignment horizontal="left" vertical="center" wrapText="1"/>
    </xf>
    <xf numFmtId="0" fontId="4" fillId="11" borderId="18" xfId="3" applyFill="1" applyBorder="1" applyAlignment="1">
      <alignment horizontal="left" vertical="center" wrapText="1"/>
    </xf>
    <xf numFmtId="0" fontId="10" fillId="5" borderId="22" xfId="0" applyFont="1" applyFill="1" applyBorder="1" applyAlignment="1">
      <alignment horizontal="right" vertical="center" wrapText="1"/>
    </xf>
    <xf numFmtId="0" fontId="10" fillId="0" borderId="7" xfId="0" applyFont="1" applyBorder="1" applyAlignment="1">
      <alignment horizontal="left" vertical="center" wrapText="1"/>
    </xf>
    <xf numFmtId="164" fontId="10" fillId="0" borderId="7" xfId="0" applyNumberFormat="1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165" fontId="10" fillId="0" borderId="7" xfId="0" applyNumberFormat="1" applyFont="1" applyBorder="1" applyAlignment="1">
      <alignment horizontal="left" vertical="center" wrapText="1"/>
    </xf>
    <xf numFmtId="0" fontId="4" fillId="0" borderId="7" xfId="3" applyBorder="1" applyAlignment="1">
      <alignment horizontal="left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left" vertical="top" wrapText="1"/>
    </xf>
    <xf numFmtId="0" fontId="10" fillId="12" borderId="22" xfId="0" applyFont="1" applyFill="1" applyBorder="1" applyAlignment="1">
      <alignment horizontal="right" vertical="center" wrapText="1"/>
    </xf>
    <xf numFmtId="0" fontId="10" fillId="5" borderId="24" xfId="0" applyFont="1" applyFill="1" applyBorder="1" applyAlignment="1">
      <alignment horizontal="left" vertical="center" wrapText="1"/>
    </xf>
    <xf numFmtId="164" fontId="10" fillId="5" borderId="24" xfId="0" applyNumberFormat="1" applyFont="1" applyFill="1" applyBorder="1" applyAlignment="1">
      <alignment horizontal="left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1" fillId="9" borderId="24" xfId="0" applyFont="1" applyFill="1" applyBorder="1" applyAlignment="1">
      <alignment horizontal="center" vertical="center" wrapText="1"/>
    </xf>
    <xf numFmtId="165" fontId="10" fillId="5" borderId="24" xfId="0" applyNumberFormat="1" applyFont="1" applyFill="1" applyBorder="1" applyAlignment="1">
      <alignment horizontal="left" vertical="center" wrapText="1"/>
    </xf>
    <xf numFmtId="0" fontId="4" fillId="5" borderId="24" xfId="3" applyFill="1" applyBorder="1" applyAlignment="1">
      <alignment horizontal="left" vertical="center" wrapText="1"/>
    </xf>
    <xf numFmtId="0" fontId="10" fillId="5" borderId="0" xfId="0" applyFont="1" applyFill="1" applyAlignment="1">
      <alignment horizontal="right" vertical="center" wrapText="1"/>
    </xf>
    <xf numFmtId="0" fontId="10" fillId="13" borderId="0" xfId="0" applyFont="1" applyFill="1" applyAlignment="1">
      <alignment horizontal="left" vertical="top" wrapText="1"/>
    </xf>
    <xf numFmtId="0" fontId="10" fillId="13" borderId="0" xfId="0" applyFont="1" applyFill="1" applyAlignment="1">
      <alignment horizontal="center" vertical="center" wrapText="1"/>
    </xf>
    <xf numFmtId="3" fontId="9" fillId="9" borderId="21" xfId="0" applyNumberFormat="1" applyFont="1" applyFill="1" applyBorder="1" applyAlignment="1">
      <alignment horizontal="center" vertical="center" wrapText="1"/>
    </xf>
    <xf numFmtId="3" fontId="10" fillId="13" borderId="0" xfId="0" applyNumberFormat="1" applyFont="1" applyFill="1" applyAlignment="1">
      <alignment horizontal="center" vertical="center" wrapText="1"/>
    </xf>
    <xf numFmtId="0" fontId="9" fillId="14" borderId="26" xfId="0" applyFont="1" applyFill="1" applyBorder="1" applyAlignment="1">
      <alignment horizontal="right" vertical="center" wrapText="1"/>
    </xf>
    <xf numFmtId="0" fontId="9" fillId="5" borderId="0" xfId="0" applyFont="1" applyFill="1" applyAlignment="1">
      <alignment vertical="top" wrapText="1"/>
    </xf>
    <xf numFmtId="0" fontId="9" fillId="14" borderId="12" xfId="0" applyFont="1" applyFill="1" applyBorder="1" applyAlignment="1">
      <alignment vertical="top" wrapText="1"/>
    </xf>
    <xf numFmtId="0" fontId="9" fillId="14" borderId="13" xfId="0" applyFont="1" applyFill="1" applyBorder="1" applyAlignment="1">
      <alignment vertical="top" wrapText="1"/>
    </xf>
    <xf numFmtId="0" fontId="9" fillId="14" borderId="14" xfId="0" applyFont="1" applyFill="1" applyBorder="1" applyAlignment="1">
      <alignment vertical="top" wrapText="1"/>
    </xf>
    <xf numFmtId="0" fontId="10" fillId="15" borderId="28" xfId="0" applyFont="1" applyFill="1" applyBorder="1" applyAlignment="1">
      <alignment horizontal="right" vertical="center" wrapText="1"/>
    </xf>
    <xf numFmtId="0" fontId="10" fillId="15" borderId="29" xfId="0" applyFont="1" applyFill="1" applyBorder="1" applyAlignment="1">
      <alignment horizontal="left" vertical="center" wrapText="1"/>
    </xf>
    <xf numFmtId="164" fontId="10" fillId="15" borderId="29" xfId="0" applyNumberFormat="1" applyFont="1" applyFill="1" applyBorder="1" applyAlignment="1">
      <alignment horizontal="left" vertical="center" wrapText="1"/>
    </xf>
    <xf numFmtId="0" fontId="10" fillId="15" borderId="29" xfId="0" applyFont="1" applyFill="1" applyBorder="1" applyAlignment="1">
      <alignment horizontal="center" vertical="center" wrapText="1"/>
    </xf>
    <xf numFmtId="0" fontId="11" fillId="14" borderId="29" xfId="0" applyFont="1" applyFill="1" applyBorder="1" applyAlignment="1">
      <alignment horizontal="center" vertical="center" wrapText="1"/>
    </xf>
    <xf numFmtId="165" fontId="10" fillId="15" borderId="29" xfId="0" applyNumberFormat="1" applyFont="1" applyFill="1" applyBorder="1" applyAlignment="1">
      <alignment horizontal="left" vertical="center" wrapText="1"/>
    </xf>
    <xf numFmtId="0" fontId="4" fillId="15" borderId="29" xfId="3" applyFill="1" applyBorder="1" applyAlignment="1">
      <alignment vertical="center" wrapText="1"/>
    </xf>
    <xf numFmtId="0" fontId="4" fillId="15" borderId="29" xfId="3" applyFill="1" applyBorder="1" applyAlignment="1">
      <alignment horizontal="left" vertical="center" wrapText="1"/>
    </xf>
    <xf numFmtId="0" fontId="10" fillId="15" borderId="16" xfId="0" applyFont="1" applyFill="1" applyBorder="1" applyAlignment="1">
      <alignment horizontal="left" vertical="center" wrapText="1"/>
    </xf>
    <xf numFmtId="164" fontId="10" fillId="15" borderId="16" xfId="0" applyNumberFormat="1" applyFont="1" applyFill="1" applyBorder="1" applyAlignment="1">
      <alignment horizontal="left" vertical="center" wrapText="1"/>
    </xf>
    <xf numFmtId="0" fontId="10" fillId="0" borderId="22" xfId="0" applyFont="1" applyBorder="1" applyAlignment="1">
      <alignment horizontal="right" vertical="center" wrapText="1"/>
    </xf>
    <xf numFmtId="0" fontId="4" fillId="15" borderId="18" xfId="3" applyFill="1" applyBorder="1" applyAlignment="1">
      <alignment vertical="center" wrapText="1"/>
    </xf>
    <xf numFmtId="0" fontId="10" fillId="16" borderId="22" xfId="0" applyFont="1" applyFill="1" applyBorder="1" applyAlignment="1">
      <alignment horizontal="right" vertical="center" wrapText="1"/>
    </xf>
    <xf numFmtId="0" fontId="10" fillId="15" borderId="18" xfId="0" applyFont="1" applyFill="1" applyBorder="1" applyAlignment="1">
      <alignment horizontal="left" vertical="center" wrapText="1"/>
    </xf>
    <xf numFmtId="164" fontId="10" fillId="15" borderId="18" xfId="0" applyNumberFormat="1" applyFont="1" applyFill="1" applyBorder="1" applyAlignment="1">
      <alignment horizontal="left" vertical="center" wrapText="1"/>
    </xf>
    <xf numFmtId="0" fontId="10" fillId="15" borderId="18" xfId="0" applyFont="1" applyFill="1" applyBorder="1" applyAlignment="1">
      <alignment horizontal="center" vertical="center" wrapText="1"/>
    </xf>
    <xf numFmtId="0" fontId="11" fillId="14" borderId="18" xfId="0" applyFont="1" applyFill="1" applyBorder="1" applyAlignment="1">
      <alignment horizontal="center" vertical="center" wrapText="1"/>
    </xf>
    <xf numFmtId="165" fontId="10" fillId="15" borderId="18" xfId="0" applyNumberFormat="1" applyFont="1" applyFill="1" applyBorder="1" applyAlignment="1">
      <alignment horizontal="left" vertical="center" wrapText="1"/>
    </xf>
    <xf numFmtId="0" fontId="4" fillId="15" borderId="18" xfId="3" applyFill="1" applyBorder="1" applyAlignment="1">
      <alignment horizontal="left" vertical="center" wrapText="1"/>
    </xf>
    <xf numFmtId="0" fontId="11" fillId="0" borderId="18" xfId="0" applyFont="1" applyBorder="1" applyAlignment="1">
      <alignment horizontal="center" vertical="center" wrapText="1"/>
    </xf>
    <xf numFmtId="165" fontId="4" fillId="0" borderId="18" xfId="3" applyNumberFormat="1" applyFill="1" applyBorder="1" applyAlignment="1">
      <alignment vertical="center" wrapText="1"/>
    </xf>
    <xf numFmtId="0" fontId="4" fillId="0" borderId="18" xfId="3" applyFill="1" applyBorder="1" applyAlignment="1">
      <alignment horizontal="left" vertical="center" wrapText="1"/>
    </xf>
    <xf numFmtId="0" fontId="11" fillId="15" borderId="23" xfId="0" applyFont="1" applyFill="1" applyBorder="1" applyAlignment="1">
      <alignment horizontal="center" vertical="center" wrapText="1"/>
    </xf>
    <xf numFmtId="0" fontId="10" fillId="15" borderId="7" xfId="0" applyFont="1" applyFill="1" applyBorder="1" applyAlignment="1">
      <alignment horizontal="left" vertical="center" wrapText="1"/>
    </xf>
    <xf numFmtId="164" fontId="10" fillId="15" borderId="7" xfId="0" applyNumberFormat="1" applyFont="1" applyFill="1" applyBorder="1" applyAlignment="1">
      <alignment horizontal="left" vertical="center" wrapText="1"/>
    </xf>
    <xf numFmtId="0" fontId="10" fillId="15" borderId="7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165" fontId="10" fillId="15" borderId="7" xfId="0" applyNumberFormat="1" applyFont="1" applyFill="1" applyBorder="1" applyAlignment="1">
      <alignment horizontal="left" vertical="center" wrapText="1"/>
    </xf>
    <xf numFmtId="165" fontId="10" fillId="15" borderId="18" xfId="0" applyNumberFormat="1" applyFont="1" applyFill="1" applyBorder="1" applyAlignment="1">
      <alignment vertical="center" wrapText="1"/>
    </xf>
    <xf numFmtId="0" fontId="4" fillId="15" borderId="7" xfId="3" applyFill="1" applyBorder="1" applyAlignment="1">
      <alignment horizontal="left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0" fillId="15" borderId="31" xfId="0" applyFont="1" applyFill="1" applyBorder="1" applyAlignment="1">
      <alignment horizontal="left" vertical="center" wrapText="1"/>
    </xf>
    <xf numFmtId="0" fontId="11" fillId="14" borderId="24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9" fillId="14" borderId="33" xfId="0" applyFont="1" applyFill="1" applyBorder="1" applyAlignment="1">
      <alignment horizontal="center" vertical="center" wrapText="1"/>
    </xf>
    <xf numFmtId="0" fontId="9" fillId="17" borderId="12" xfId="0" applyFont="1" applyFill="1" applyBorder="1" applyAlignment="1">
      <alignment horizontal="right" vertical="center" wrapText="1"/>
    </xf>
    <xf numFmtId="0" fontId="9" fillId="17" borderId="12" xfId="0" applyFont="1" applyFill="1" applyBorder="1" applyAlignment="1">
      <alignment vertical="top" wrapText="1"/>
    </xf>
    <xf numFmtId="0" fontId="9" fillId="17" borderId="13" xfId="0" applyFont="1" applyFill="1" applyBorder="1" applyAlignment="1">
      <alignment vertical="top" wrapText="1"/>
    </xf>
    <xf numFmtId="0" fontId="9" fillId="17" borderId="14" xfId="0" applyFont="1" applyFill="1" applyBorder="1" applyAlignment="1">
      <alignment vertical="top" wrapText="1"/>
    </xf>
    <xf numFmtId="0" fontId="10" fillId="18" borderId="15" xfId="0" applyFont="1" applyFill="1" applyBorder="1" applyAlignment="1">
      <alignment horizontal="right" vertical="center" wrapText="1"/>
    </xf>
    <xf numFmtId="0" fontId="10" fillId="18" borderId="16" xfId="0" applyFont="1" applyFill="1" applyBorder="1" applyAlignment="1">
      <alignment horizontal="left" vertical="center" wrapText="1"/>
    </xf>
    <xf numFmtId="164" fontId="10" fillId="18" borderId="16" xfId="0" applyNumberFormat="1" applyFont="1" applyFill="1" applyBorder="1" applyAlignment="1">
      <alignment horizontal="left" vertical="center" wrapText="1"/>
    </xf>
    <xf numFmtId="0" fontId="10" fillId="18" borderId="16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165" fontId="10" fillId="18" borderId="16" xfId="0" applyNumberFormat="1" applyFont="1" applyFill="1" applyBorder="1" applyAlignment="1">
      <alignment horizontal="left" vertical="center" wrapText="1"/>
    </xf>
    <xf numFmtId="165" fontId="4" fillId="18" borderId="16" xfId="3" applyNumberFormat="1" applyFill="1" applyBorder="1" applyAlignment="1">
      <alignment vertical="center" wrapText="1"/>
    </xf>
    <xf numFmtId="0" fontId="4" fillId="18" borderId="16" xfId="3" applyFill="1" applyBorder="1" applyAlignment="1">
      <alignment horizontal="left" vertical="center" wrapText="1"/>
    </xf>
    <xf numFmtId="0" fontId="10" fillId="18" borderId="18" xfId="0" applyFont="1" applyFill="1" applyBorder="1" applyAlignment="1">
      <alignment horizontal="left" vertical="center" wrapText="1"/>
    </xf>
    <xf numFmtId="164" fontId="10" fillId="18" borderId="18" xfId="0" applyNumberFormat="1" applyFont="1" applyFill="1" applyBorder="1" applyAlignment="1">
      <alignment horizontal="left" vertical="center" wrapText="1"/>
    </xf>
    <xf numFmtId="0" fontId="10" fillId="18" borderId="18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165" fontId="10" fillId="18" borderId="18" xfId="0" applyNumberFormat="1" applyFont="1" applyFill="1" applyBorder="1" applyAlignment="1">
      <alignment horizontal="left" vertical="center" wrapText="1"/>
    </xf>
    <xf numFmtId="0" fontId="4" fillId="18" borderId="18" xfId="3" applyFill="1" applyBorder="1" applyAlignment="1">
      <alignment horizontal="left" vertical="center" wrapText="1"/>
    </xf>
    <xf numFmtId="0" fontId="4" fillId="18" borderId="18" xfId="3" applyFill="1" applyBorder="1" applyAlignment="1">
      <alignment vertical="center" wrapText="1"/>
    </xf>
    <xf numFmtId="0" fontId="4" fillId="0" borderId="0" xfId="3"/>
    <xf numFmtId="0" fontId="11" fillId="18" borderId="23" xfId="0" applyFont="1" applyFill="1" applyBorder="1" applyAlignment="1">
      <alignment horizontal="center" vertical="center" wrapText="1"/>
    </xf>
    <xf numFmtId="0" fontId="10" fillId="18" borderId="7" xfId="0" applyFont="1" applyFill="1" applyBorder="1" applyAlignment="1">
      <alignment horizontal="left" vertical="center" wrapText="1"/>
    </xf>
    <xf numFmtId="0" fontId="10" fillId="18" borderId="7" xfId="0" applyFont="1" applyFill="1" applyBorder="1" applyAlignment="1">
      <alignment horizontal="center" vertical="center" wrapText="1"/>
    </xf>
    <xf numFmtId="0" fontId="11" fillId="17" borderId="7" xfId="0" applyFont="1" applyFill="1" applyBorder="1" applyAlignment="1">
      <alignment horizontal="center" vertical="center" wrapText="1"/>
    </xf>
    <xf numFmtId="165" fontId="10" fillId="18" borderId="7" xfId="0" applyNumberFormat="1" applyFont="1" applyFill="1" applyBorder="1" applyAlignment="1">
      <alignment horizontal="left" vertical="center" wrapText="1"/>
    </xf>
    <xf numFmtId="0" fontId="4" fillId="18" borderId="7" xfId="3" applyFill="1" applyBorder="1" applyAlignment="1">
      <alignment horizontal="left" vertical="center" wrapText="1"/>
    </xf>
    <xf numFmtId="164" fontId="10" fillId="18" borderId="7" xfId="0" applyNumberFormat="1" applyFont="1" applyFill="1" applyBorder="1" applyAlignment="1">
      <alignment horizontal="left" vertical="center" wrapText="1"/>
    </xf>
    <xf numFmtId="0" fontId="10" fillId="18" borderId="24" xfId="0" applyFont="1" applyFill="1" applyBorder="1" applyAlignment="1">
      <alignment horizontal="left" vertical="center" wrapText="1"/>
    </xf>
    <xf numFmtId="0" fontId="10" fillId="18" borderId="34" xfId="0" applyFont="1" applyFill="1" applyBorder="1" applyAlignment="1">
      <alignment horizontal="left" vertical="center" wrapText="1"/>
    </xf>
    <xf numFmtId="164" fontId="10" fillId="18" borderId="24" xfId="0" applyNumberFormat="1" applyFont="1" applyFill="1" applyBorder="1" applyAlignment="1">
      <alignment horizontal="left" vertical="center" wrapText="1"/>
    </xf>
    <xf numFmtId="0" fontId="10" fillId="18" borderId="24" xfId="0" applyFont="1" applyFill="1" applyBorder="1" applyAlignment="1">
      <alignment horizontal="center" vertical="center" wrapText="1"/>
    </xf>
    <xf numFmtId="0" fontId="11" fillId="17" borderId="24" xfId="0" applyFont="1" applyFill="1" applyBorder="1" applyAlignment="1">
      <alignment horizontal="center" vertical="center" wrapText="1"/>
    </xf>
    <xf numFmtId="165" fontId="10" fillId="18" borderId="24" xfId="0" applyNumberFormat="1" applyFont="1" applyFill="1" applyBorder="1" applyAlignment="1">
      <alignment horizontal="left" vertical="center" wrapText="1"/>
    </xf>
    <xf numFmtId="0" fontId="10" fillId="18" borderId="18" xfId="0" applyFont="1" applyFill="1" applyBorder="1" applyAlignment="1">
      <alignment vertical="center" wrapText="1"/>
    </xf>
    <xf numFmtId="0" fontId="4" fillId="18" borderId="24" xfId="3" applyFill="1" applyBorder="1" applyAlignment="1">
      <alignment horizontal="left" vertical="center" wrapText="1"/>
    </xf>
    <xf numFmtId="3" fontId="9" fillId="17" borderId="21" xfId="0" applyNumberFormat="1" applyFont="1" applyFill="1" applyBorder="1" applyAlignment="1">
      <alignment horizontal="center" vertical="center" wrapText="1"/>
    </xf>
    <xf numFmtId="0" fontId="9" fillId="19" borderId="12" xfId="0" applyFont="1" applyFill="1" applyBorder="1" applyAlignment="1">
      <alignment horizontal="right" vertical="center" wrapText="1"/>
    </xf>
    <xf numFmtId="0" fontId="9" fillId="19" borderId="12" xfId="0" applyFont="1" applyFill="1" applyBorder="1" applyAlignment="1">
      <alignment vertical="top" wrapText="1"/>
    </xf>
    <xf numFmtId="0" fontId="9" fillId="19" borderId="13" xfId="0" applyFont="1" applyFill="1" applyBorder="1" applyAlignment="1">
      <alignment vertical="top" wrapText="1"/>
    </xf>
    <xf numFmtId="0" fontId="9" fillId="19" borderId="14" xfId="0" applyFont="1" applyFill="1" applyBorder="1" applyAlignment="1">
      <alignment vertical="top" wrapText="1"/>
    </xf>
    <xf numFmtId="0" fontId="10" fillId="20" borderId="15" xfId="0" applyFont="1" applyFill="1" applyBorder="1" applyAlignment="1">
      <alignment horizontal="right" vertical="center" wrapText="1"/>
    </xf>
    <xf numFmtId="0" fontId="10" fillId="20" borderId="16" xfId="0" applyFont="1" applyFill="1" applyBorder="1" applyAlignment="1">
      <alignment horizontal="left" vertical="center" wrapText="1"/>
    </xf>
    <xf numFmtId="164" fontId="10" fillId="20" borderId="16" xfId="0" applyNumberFormat="1" applyFont="1" applyFill="1" applyBorder="1" applyAlignment="1">
      <alignment horizontal="left" vertical="center" wrapText="1"/>
    </xf>
    <xf numFmtId="0" fontId="10" fillId="20" borderId="16" xfId="0" applyFont="1" applyFill="1" applyBorder="1" applyAlignment="1">
      <alignment horizontal="center" vertical="center" wrapText="1"/>
    </xf>
    <xf numFmtId="0" fontId="11" fillId="19" borderId="16" xfId="0" applyFont="1" applyFill="1" applyBorder="1" applyAlignment="1">
      <alignment horizontal="center" vertical="center" wrapText="1"/>
    </xf>
    <xf numFmtId="165" fontId="10" fillId="20" borderId="16" xfId="0" applyNumberFormat="1" applyFont="1" applyFill="1" applyBorder="1" applyAlignment="1">
      <alignment horizontal="left" vertical="center" wrapText="1"/>
    </xf>
    <xf numFmtId="165" fontId="4" fillId="20" borderId="16" xfId="3" applyNumberFormat="1" applyFill="1" applyBorder="1" applyAlignment="1">
      <alignment horizontal="left" vertical="center" wrapText="1"/>
    </xf>
    <xf numFmtId="0" fontId="11" fillId="20" borderId="19" xfId="0" applyFont="1" applyFill="1" applyBorder="1" applyAlignment="1">
      <alignment horizontal="center" vertical="center" wrapText="1"/>
    </xf>
    <xf numFmtId="0" fontId="10" fillId="20" borderId="18" xfId="0" applyFont="1" applyFill="1" applyBorder="1" applyAlignment="1">
      <alignment horizontal="left" vertical="center" wrapText="1"/>
    </xf>
    <xf numFmtId="0" fontId="11" fillId="19" borderId="18" xfId="0" applyFont="1" applyFill="1" applyBorder="1" applyAlignment="1">
      <alignment horizontal="center" vertical="center" wrapText="1"/>
    </xf>
    <xf numFmtId="164" fontId="10" fillId="20" borderId="18" xfId="0" applyNumberFormat="1" applyFont="1" applyFill="1" applyBorder="1" applyAlignment="1">
      <alignment horizontal="left" vertical="center" wrapText="1"/>
    </xf>
    <xf numFmtId="0" fontId="10" fillId="20" borderId="18" xfId="0" applyFont="1" applyFill="1" applyBorder="1" applyAlignment="1">
      <alignment horizontal="center" vertical="center" wrapText="1"/>
    </xf>
    <xf numFmtId="165" fontId="10" fillId="20" borderId="18" xfId="0" applyNumberFormat="1" applyFont="1" applyFill="1" applyBorder="1" applyAlignment="1">
      <alignment horizontal="left" vertical="center" wrapText="1"/>
    </xf>
    <xf numFmtId="0" fontId="10" fillId="13" borderId="0" xfId="0" applyFont="1" applyFill="1" applyAlignment="1">
      <alignment horizontal="right" vertical="center" wrapText="1"/>
    </xf>
    <xf numFmtId="3" fontId="9" fillId="19" borderId="21" xfId="0" applyNumberFormat="1" applyFont="1" applyFill="1" applyBorder="1" applyAlignment="1">
      <alignment horizontal="center" vertical="center" wrapText="1"/>
    </xf>
    <xf numFmtId="0" fontId="12" fillId="21" borderId="12" xfId="0" applyFont="1" applyFill="1" applyBorder="1" applyAlignment="1">
      <alignment horizontal="right" vertical="center" wrapText="1"/>
    </xf>
    <xf numFmtId="0" fontId="12" fillId="21" borderId="12" xfId="0" applyFont="1" applyFill="1" applyBorder="1" applyAlignment="1">
      <alignment vertical="top" wrapText="1"/>
    </xf>
    <xf numFmtId="0" fontId="12" fillId="21" borderId="13" xfId="0" applyFont="1" applyFill="1" applyBorder="1" applyAlignment="1">
      <alignment vertical="top" wrapText="1"/>
    </xf>
    <xf numFmtId="0" fontId="12" fillId="21" borderId="14" xfId="0" applyFont="1" applyFill="1" applyBorder="1" applyAlignment="1">
      <alignment vertical="top" wrapText="1"/>
    </xf>
    <xf numFmtId="0" fontId="5" fillId="6" borderId="15" xfId="0" applyFont="1" applyFill="1" applyBorder="1" applyAlignment="1">
      <alignment horizontal="right" vertical="center" wrapText="1"/>
    </xf>
    <xf numFmtId="0" fontId="5" fillId="6" borderId="16" xfId="0" applyFont="1" applyFill="1" applyBorder="1" applyAlignment="1">
      <alignment horizontal="left" vertical="center" wrapText="1"/>
    </xf>
    <xf numFmtId="164" fontId="5" fillId="6" borderId="16" xfId="0" applyNumberFormat="1" applyFont="1" applyFill="1" applyBorder="1" applyAlignment="1">
      <alignment horizontal="left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13" fillId="21" borderId="16" xfId="0" applyFont="1" applyFill="1" applyBorder="1" applyAlignment="1">
      <alignment horizontal="center" vertical="center" wrapText="1"/>
    </xf>
    <xf numFmtId="165" fontId="5" fillId="6" borderId="16" xfId="0" applyNumberFormat="1" applyFont="1" applyFill="1" applyBorder="1" applyAlignment="1">
      <alignment horizontal="left" vertical="center" wrapText="1"/>
    </xf>
    <xf numFmtId="0" fontId="4" fillId="6" borderId="16" xfId="3" applyFill="1" applyBorder="1" applyAlignment="1">
      <alignment horizontal="left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5" fillId="22" borderId="16" xfId="0" applyFont="1" applyFill="1" applyBorder="1" applyAlignment="1">
      <alignment horizontal="left" vertical="center" wrapText="1"/>
    </xf>
    <xf numFmtId="164" fontId="5" fillId="22" borderId="16" xfId="0" applyNumberFormat="1" applyFont="1" applyFill="1" applyBorder="1" applyAlignment="1">
      <alignment horizontal="left" vertical="center" wrapText="1"/>
    </xf>
    <xf numFmtId="0" fontId="5" fillId="5" borderId="15" xfId="0" applyFont="1" applyFill="1" applyBorder="1" applyAlignment="1">
      <alignment horizontal="right" vertical="center" wrapText="1"/>
    </xf>
    <xf numFmtId="0" fontId="5" fillId="5" borderId="16" xfId="0" applyFont="1" applyFill="1" applyBorder="1" applyAlignment="1">
      <alignment horizontal="left" vertical="center" wrapText="1"/>
    </xf>
    <xf numFmtId="164" fontId="5" fillId="5" borderId="16" xfId="0" applyNumberFormat="1" applyFont="1" applyFill="1" applyBorder="1" applyAlignment="1">
      <alignment horizontal="left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165" fontId="5" fillId="5" borderId="16" xfId="0" applyNumberFormat="1" applyFont="1" applyFill="1" applyBorder="1" applyAlignment="1">
      <alignment horizontal="left" vertical="center" wrapText="1"/>
    </xf>
    <xf numFmtId="0" fontId="13" fillId="5" borderId="19" xfId="0" applyFont="1" applyFill="1" applyBorder="1" applyAlignment="1">
      <alignment horizontal="center" vertical="center" wrapText="1"/>
    </xf>
    <xf numFmtId="0" fontId="0" fillId="5" borderId="0" xfId="0" applyFill="1"/>
    <xf numFmtId="0" fontId="5" fillId="6" borderId="18" xfId="0" applyFont="1" applyFill="1" applyBorder="1" applyAlignment="1">
      <alignment horizontal="left" vertical="center" wrapText="1"/>
    </xf>
    <xf numFmtId="164" fontId="5" fillId="6" borderId="18" xfId="0" applyNumberFormat="1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13" fillId="21" borderId="18" xfId="0" applyFont="1" applyFill="1" applyBorder="1" applyAlignment="1">
      <alignment horizontal="center" vertical="center" wrapText="1"/>
    </xf>
    <xf numFmtId="165" fontId="5" fillId="6" borderId="18" xfId="0" applyNumberFormat="1" applyFont="1" applyFill="1" applyBorder="1" applyAlignment="1">
      <alignment horizontal="left" vertical="center" wrapText="1"/>
    </xf>
    <xf numFmtId="0" fontId="4" fillId="6" borderId="18" xfId="3" applyFill="1" applyBorder="1" applyAlignment="1">
      <alignment horizontal="left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5" fillId="22" borderId="18" xfId="0" applyFont="1" applyFill="1" applyBorder="1" applyAlignment="1">
      <alignment horizontal="left" vertical="center" wrapText="1"/>
    </xf>
    <xf numFmtId="164" fontId="5" fillId="22" borderId="18" xfId="0" applyNumberFormat="1" applyFont="1" applyFill="1" applyBorder="1" applyAlignment="1">
      <alignment horizontal="left" vertical="center" wrapText="1"/>
    </xf>
    <xf numFmtId="0" fontId="5" fillId="5" borderId="18" xfId="0" applyFont="1" applyFill="1" applyBorder="1" applyAlignment="1">
      <alignment horizontal="left" vertical="center" wrapText="1"/>
    </xf>
    <xf numFmtId="164" fontId="5" fillId="5" borderId="18" xfId="0" applyNumberFormat="1" applyFont="1" applyFill="1" applyBorder="1" applyAlignment="1">
      <alignment horizontal="left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left" vertical="center" wrapText="1"/>
    </xf>
    <xf numFmtId="0" fontId="13" fillId="5" borderId="23" xfId="0" applyFont="1" applyFill="1" applyBorder="1" applyAlignment="1">
      <alignment horizontal="center" vertical="center" wrapText="1"/>
    </xf>
    <xf numFmtId="0" fontId="12" fillId="21" borderId="35" xfId="0" applyFont="1" applyFill="1" applyBorder="1" applyAlignment="1">
      <alignment horizontal="center" vertical="center" wrapText="1"/>
    </xf>
    <xf numFmtId="3" fontId="12" fillId="0" borderId="14" xfId="0" applyNumberFormat="1" applyFont="1" applyBorder="1" applyAlignment="1">
      <alignment horizontal="center" vertical="center" wrapText="1"/>
    </xf>
    <xf numFmtId="0" fontId="5" fillId="11" borderId="18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16" fontId="13" fillId="0" borderId="36" xfId="0" applyNumberFormat="1" applyFont="1" applyBorder="1" applyAlignment="1">
      <alignment horizontal="center" wrapText="1"/>
    </xf>
    <xf numFmtId="0" fontId="13" fillId="0" borderId="18" xfId="0" applyFont="1" applyBorder="1" applyAlignment="1">
      <alignment horizontal="left" wrapText="1"/>
    </xf>
    <xf numFmtId="0" fontId="15" fillId="2" borderId="0" xfId="0" applyFont="1" applyFill="1" applyAlignment="1">
      <alignment horizontal="center" vertical="center"/>
    </xf>
    <xf numFmtId="0" fontId="0" fillId="0" borderId="18" xfId="0" applyBorder="1"/>
    <xf numFmtId="0" fontId="0" fillId="0" borderId="0" xfId="0" applyAlignment="1">
      <alignment vertical="center"/>
    </xf>
    <xf numFmtId="0" fontId="0" fillId="5" borderId="18" xfId="0" applyFill="1" applyBorder="1"/>
    <xf numFmtId="0" fontId="16" fillId="0" borderId="18" xfId="0" applyFont="1" applyBorder="1" applyAlignment="1">
      <alignment vertical="center"/>
    </xf>
    <xf numFmtId="0" fontId="16" fillId="0" borderId="37" xfId="0" applyFont="1" applyBorder="1" applyAlignment="1">
      <alignment vertical="center"/>
    </xf>
    <xf numFmtId="0" fontId="0" fillId="0" borderId="16" xfId="0" applyBorder="1"/>
    <xf numFmtId="0" fontId="4" fillId="4" borderId="16" xfId="3" applyFill="1" applyBorder="1" applyAlignment="1">
      <alignment wrapText="1"/>
    </xf>
    <xf numFmtId="0" fontId="17" fillId="11" borderId="18" xfId="0" applyFont="1" applyFill="1" applyBorder="1" applyAlignment="1">
      <alignment horizontal="right" vertical="center" wrapText="1"/>
    </xf>
    <xf numFmtId="165" fontId="4" fillId="11" borderId="18" xfId="3" applyNumberFormat="1" applyFill="1" applyBorder="1" applyAlignment="1">
      <alignment vertical="center" wrapText="1"/>
    </xf>
    <xf numFmtId="0" fontId="16" fillId="0" borderId="38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0" fillId="0" borderId="18" xfId="0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18" fillId="0" borderId="0" xfId="0" applyFont="1"/>
    <xf numFmtId="0" fontId="19" fillId="24" borderId="21" xfId="0" applyFont="1" applyFill="1" applyBorder="1" applyAlignment="1">
      <alignment horizontal="center" vertical="center"/>
    </xf>
    <xf numFmtId="0" fontId="20" fillId="0" borderId="18" xfId="0" applyFont="1" applyBorder="1" applyAlignment="1">
      <alignment wrapText="1"/>
    </xf>
    <xf numFmtId="0" fontId="20" fillId="0" borderId="18" xfId="0" applyFont="1" applyBorder="1" applyAlignment="1">
      <alignment vertical="center" wrapText="1"/>
    </xf>
    <xf numFmtId="0" fontId="20" fillId="0" borderId="18" xfId="0" applyFont="1" applyBorder="1" applyAlignment="1">
      <alignment vertical="center"/>
    </xf>
    <xf numFmtId="0" fontId="20" fillId="0" borderId="18" xfId="0" applyFont="1" applyBorder="1"/>
    <xf numFmtId="0" fontId="10" fillId="0" borderId="15" xfId="0" applyFont="1" applyBorder="1" applyAlignment="1">
      <alignment horizontal="right" vertical="center" wrapText="1"/>
    </xf>
    <xf numFmtId="0" fontId="5" fillId="11" borderId="15" xfId="0" applyFont="1" applyFill="1" applyBorder="1" applyAlignment="1">
      <alignment horizontal="right" vertical="center" wrapText="1"/>
    </xf>
    <xf numFmtId="0" fontId="5" fillId="11" borderId="24" xfId="0" applyFont="1" applyFill="1" applyBorder="1" applyAlignment="1">
      <alignment horizontal="left" vertical="center" wrapText="1"/>
    </xf>
    <xf numFmtId="164" fontId="5" fillId="11" borderId="24" xfId="0" applyNumberFormat="1" applyFont="1" applyFill="1" applyBorder="1" applyAlignment="1">
      <alignment horizontal="left" vertical="center" wrapText="1"/>
    </xf>
    <xf numFmtId="0" fontId="5" fillId="11" borderId="24" xfId="0" applyFont="1" applyFill="1" applyBorder="1" applyAlignment="1">
      <alignment horizontal="center" vertical="center" wrapText="1"/>
    </xf>
    <xf numFmtId="0" fontId="13" fillId="11" borderId="24" xfId="0" applyFont="1" applyFill="1" applyBorder="1" applyAlignment="1">
      <alignment horizontal="center" vertical="center" wrapText="1"/>
    </xf>
    <xf numFmtId="165" fontId="5" fillId="11" borderId="24" xfId="0" applyNumberFormat="1" applyFont="1" applyFill="1" applyBorder="1" applyAlignment="1">
      <alignment horizontal="left" vertical="center" wrapText="1"/>
    </xf>
    <xf numFmtId="165" fontId="4" fillId="11" borderId="24" xfId="3" applyNumberFormat="1" applyFill="1" applyBorder="1" applyAlignment="1">
      <alignment horizontal="left" vertical="center" wrapText="1"/>
    </xf>
    <xf numFmtId="0" fontId="4" fillId="11" borderId="24" xfId="3" applyFill="1" applyBorder="1" applyAlignment="1">
      <alignment horizontal="left" vertical="center" wrapText="1"/>
    </xf>
    <xf numFmtId="0" fontId="13" fillId="11" borderId="32" xfId="0" applyFont="1" applyFill="1" applyBorder="1" applyAlignment="1">
      <alignment horizontal="center" vertical="center" wrapText="1"/>
    </xf>
    <xf numFmtId="0" fontId="22" fillId="0" borderId="0" xfId="0" applyFont="1"/>
    <xf numFmtId="0" fontId="23" fillId="5" borderId="15" xfId="0" applyFont="1" applyFill="1" applyBorder="1" applyAlignment="1">
      <alignment horizontal="right" vertical="center" wrapText="1"/>
    </xf>
    <xf numFmtId="0" fontId="23" fillId="4" borderId="18" xfId="0" applyFont="1" applyFill="1" applyBorder="1" applyAlignment="1">
      <alignment horizontal="left" vertical="center" wrapText="1"/>
    </xf>
    <xf numFmtId="164" fontId="23" fillId="4" borderId="18" xfId="0" applyNumberFormat="1" applyFont="1" applyFill="1" applyBorder="1" applyAlignment="1">
      <alignment horizontal="left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4" fillId="3" borderId="18" xfId="0" applyFont="1" applyFill="1" applyBorder="1" applyAlignment="1">
      <alignment horizontal="center" vertical="center" wrapText="1"/>
    </xf>
    <xf numFmtId="165" fontId="23" fillId="4" borderId="18" xfId="0" applyNumberFormat="1" applyFont="1" applyFill="1" applyBorder="1" applyAlignment="1">
      <alignment horizontal="left" vertical="center" wrapText="1"/>
    </xf>
    <xf numFmtId="0" fontId="25" fillId="4" borderId="18" xfId="3" applyFont="1" applyFill="1" applyBorder="1" applyAlignment="1">
      <alignment horizontal="left" vertical="center" wrapText="1"/>
    </xf>
    <xf numFmtId="0" fontId="26" fillId="6" borderId="0" xfId="0" applyFont="1" applyFill="1" applyAlignment="1">
      <alignment wrapText="1"/>
    </xf>
    <xf numFmtId="0" fontId="26" fillId="0" borderId="0" xfId="0" applyFont="1" applyAlignment="1">
      <alignment wrapText="1"/>
    </xf>
    <xf numFmtId="0" fontId="5" fillId="4" borderId="0" xfId="3" applyFont="1" applyFill="1" applyAlignment="1">
      <alignment vertical="center"/>
    </xf>
    <xf numFmtId="0" fontId="5" fillId="4" borderId="18" xfId="3" applyFont="1" applyFill="1" applyBorder="1" applyAlignment="1">
      <alignment horizontal="left" vertical="center" wrapText="1"/>
    </xf>
    <xf numFmtId="0" fontId="10" fillId="15" borderId="22" xfId="0" applyFont="1" applyFill="1" applyBorder="1" applyAlignment="1">
      <alignment horizontal="right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4" fillId="20" borderId="16" xfId="3" applyFill="1" applyBorder="1" applyAlignment="1">
      <alignment horizontal="left" vertical="center" wrapText="1"/>
    </xf>
    <xf numFmtId="3" fontId="27" fillId="19" borderId="39" xfId="0" applyNumberFormat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top" wrapText="1"/>
    </xf>
    <xf numFmtId="0" fontId="5" fillId="5" borderId="28" xfId="0" applyFont="1" applyFill="1" applyBorder="1" applyAlignment="1">
      <alignment horizontal="center" vertical="top" wrapText="1"/>
    </xf>
    <xf numFmtId="0" fontId="10" fillId="5" borderId="29" xfId="0" applyFont="1" applyFill="1" applyBorder="1" applyAlignment="1">
      <alignment horizontal="left" vertical="center" wrapText="1"/>
    </xf>
    <xf numFmtId="164" fontId="10" fillId="5" borderId="29" xfId="0" applyNumberFormat="1" applyFont="1" applyFill="1" applyBorder="1" applyAlignment="1">
      <alignment horizontal="left" vertical="center" wrapText="1"/>
    </xf>
    <xf numFmtId="0" fontId="10" fillId="5" borderId="29" xfId="0" applyFont="1" applyFill="1" applyBorder="1" applyAlignment="1">
      <alignment horizontal="center" vertical="center" wrapText="1"/>
    </xf>
    <xf numFmtId="0" fontId="31" fillId="10" borderId="29" xfId="0" applyFont="1" applyFill="1" applyBorder="1" applyAlignment="1">
      <alignment horizontal="center" vertical="center" wrapText="1"/>
    </xf>
    <xf numFmtId="165" fontId="10" fillId="5" borderId="29" xfId="0" applyNumberFormat="1" applyFont="1" applyFill="1" applyBorder="1" applyAlignment="1">
      <alignment horizontal="left" vertical="center" wrapText="1"/>
    </xf>
    <xf numFmtId="0" fontId="12" fillId="5" borderId="30" xfId="0" applyFont="1" applyFill="1" applyBorder="1" applyAlignment="1">
      <alignment horizontal="left" vertical="center" wrapText="1"/>
    </xf>
    <xf numFmtId="0" fontId="5" fillId="5" borderId="22" xfId="0" applyFont="1" applyFill="1" applyBorder="1" applyAlignment="1">
      <alignment horizontal="center" vertical="top" wrapText="1"/>
    </xf>
    <xf numFmtId="164" fontId="10" fillId="5" borderId="18" xfId="0" applyNumberFormat="1" applyFont="1" applyFill="1" applyBorder="1" applyAlignment="1">
      <alignment horizontal="left" vertical="top" wrapText="1"/>
    </xf>
    <xf numFmtId="1" fontId="10" fillId="5" borderId="18" xfId="0" applyNumberFormat="1" applyFont="1" applyFill="1" applyBorder="1" applyAlignment="1">
      <alignment horizontal="center" vertical="top" wrapText="1"/>
    </xf>
    <xf numFmtId="1" fontId="32" fillId="10" borderId="18" xfId="0" applyNumberFormat="1" applyFont="1" applyFill="1" applyBorder="1" applyAlignment="1">
      <alignment horizontal="center" vertical="top" wrapText="1"/>
    </xf>
    <xf numFmtId="165" fontId="10" fillId="5" borderId="18" xfId="0" applyNumberFormat="1" applyFont="1" applyFill="1" applyBorder="1" applyAlignment="1">
      <alignment horizontal="left" vertical="top" wrapText="1"/>
    </xf>
    <xf numFmtId="165" fontId="10" fillId="5" borderId="23" xfId="0" applyNumberFormat="1" applyFont="1" applyFill="1" applyBorder="1" applyAlignment="1">
      <alignment horizontal="left" vertical="top" wrapText="1"/>
    </xf>
    <xf numFmtId="165" fontId="10" fillId="5" borderId="19" xfId="0" applyNumberFormat="1" applyFont="1" applyFill="1" applyBorder="1" applyAlignment="1">
      <alignment horizontal="left" vertical="top" wrapText="1"/>
    </xf>
    <xf numFmtId="1" fontId="10" fillId="5" borderId="0" xfId="0" applyNumberFormat="1" applyFont="1" applyFill="1" applyAlignment="1">
      <alignment horizontal="left" vertical="top" wrapText="1"/>
    </xf>
    <xf numFmtId="0" fontId="10" fillId="5" borderId="0" xfId="0" applyFont="1" applyFill="1" applyAlignment="1">
      <alignment horizontal="left" vertical="top" wrapText="1"/>
    </xf>
    <xf numFmtId="164" fontId="10" fillId="5" borderId="0" xfId="0" applyNumberFormat="1" applyFont="1" applyFill="1" applyAlignment="1">
      <alignment horizontal="left" vertical="top" wrapText="1"/>
    </xf>
    <xf numFmtId="3" fontId="9" fillId="10" borderId="44" xfId="0" applyNumberFormat="1" applyFont="1" applyFill="1" applyBorder="1" applyAlignment="1">
      <alignment horizontal="center" vertical="top" wrapText="1"/>
    </xf>
    <xf numFmtId="165" fontId="10" fillId="5" borderId="0" xfId="0" applyNumberFormat="1" applyFont="1" applyFill="1" applyAlignment="1">
      <alignment horizontal="left" vertical="top" wrapText="1"/>
    </xf>
    <xf numFmtId="0" fontId="9" fillId="25" borderId="26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1" fontId="10" fillId="5" borderId="16" xfId="0" applyNumberFormat="1" applyFont="1" applyFill="1" applyBorder="1" applyAlignment="1">
      <alignment horizontal="center" vertical="top" wrapText="1"/>
    </xf>
    <xf numFmtId="1" fontId="31" fillId="26" borderId="16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10" fillId="5" borderId="16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center" wrapText="1"/>
    </xf>
    <xf numFmtId="0" fontId="10" fillId="5" borderId="15" xfId="0" applyFont="1" applyFill="1" applyBorder="1" applyAlignment="1">
      <alignment horizontal="center" vertical="center" wrapText="1"/>
    </xf>
    <xf numFmtId="164" fontId="10" fillId="5" borderId="16" xfId="0" applyNumberFormat="1" applyFont="1" applyFill="1" applyBorder="1" applyAlignment="1">
      <alignment horizontal="left" vertical="top" wrapText="1"/>
    </xf>
    <xf numFmtId="165" fontId="10" fillId="5" borderId="16" xfId="0" applyNumberFormat="1" applyFont="1" applyFill="1" applyBorder="1" applyAlignment="1">
      <alignment horizontal="left" vertical="top" wrapText="1"/>
    </xf>
    <xf numFmtId="0" fontId="10" fillId="5" borderId="22" xfId="0" applyFont="1" applyFill="1" applyBorder="1" applyAlignment="1">
      <alignment horizontal="center" vertical="center" wrapText="1"/>
    </xf>
    <xf numFmtId="1" fontId="31" fillId="26" borderId="18" xfId="0" applyNumberFormat="1" applyFont="1" applyFill="1" applyBorder="1" applyAlignment="1">
      <alignment horizontal="center" vertical="top" wrapText="1"/>
    </xf>
    <xf numFmtId="1" fontId="33" fillId="26" borderId="18" xfId="0" applyNumberFormat="1" applyFont="1" applyFill="1" applyBorder="1" applyAlignment="1">
      <alignment horizontal="center" vertical="top" wrapText="1"/>
    </xf>
    <xf numFmtId="0" fontId="33" fillId="26" borderId="18" xfId="0" applyFont="1" applyFill="1" applyBorder="1" applyAlignment="1">
      <alignment horizontal="center" vertical="center" wrapText="1"/>
    </xf>
    <xf numFmtId="1" fontId="10" fillId="5" borderId="22" xfId="0" applyNumberFormat="1" applyFont="1" applyFill="1" applyBorder="1" applyAlignment="1">
      <alignment horizontal="center" vertical="center" wrapText="1"/>
    </xf>
    <xf numFmtId="1" fontId="32" fillId="26" borderId="18" xfId="0" applyNumberFormat="1" applyFont="1" applyFill="1" applyBorder="1" applyAlignment="1">
      <alignment horizontal="center" vertical="top" wrapText="1"/>
    </xf>
    <xf numFmtId="1" fontId="10" fillId="5" borderId="18" xfId="0" applyNumberFormat="1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left" vertical="center" wrapText="1"/>
    </xf>
    <xf numFmtId="1" fontId="10" fillId="5" borderId="7" xfId="0" applyNumberFormat="1" applyFont="1" applyFill="1" applyBorder="1" applyAlignment="1">
      <alignment horizontal="center" vertical="top" wrapText="1"/>
    </xf>
    <xf numFmtId="1" fontId="32" fillId="26" borderId="7" xfId="0" applyNumberFormat="1" applyFont="1" applyFill="1" applyBorder="1" applyAlignment="1">
      <alignment horizontal="center" vertical="top" wrapText="1"/>
    </xf>
    <xf numFmtId="0" fontId="10" fillId="5" borderId="7" xfId="0" applyFont="1" applyFill="1" applyBorder="1" applyAlignment="1">
      <alignment horizontal="left" vertical="top" wrapText="1"/>
    </xf>
    <xf numFmtId="165" fontId="10" fillId="5" borderId="7" xfId="0" applyNumberFormat="1" applyFont="1" applyFill="1" applyBorder="1" applyAlignment="1">
      <alignment horizontal="left" vertical="top" wrapText="1"/>
    </xf>
    <xf numFmtId="165" fontId="10" fillId="5" borderId="8" xfId="0" applyNumberFormat="1" applyFont="1" applyFill="1" applyBorder="1" applyAlignment="1">
      <alignment horizontal="left" vertical="top" wrapText="1"/>
    </xf>
    <xf numFmtId="0" fontId="10" fillId="5" borderId="7" xfId="0" applyFont="1" applyFill="1" applyBorder="1" applyAlignment="1">
      <alignment horizontal="left" vertical="center" wrapText="1"/>
    </xf>
    <xf numFmtId="164" fontId="10" fillId="5" borderId="7" xfId="0" applyNumberFormat="1" applyFont="1" applyFill="1" applyBorder="1" applyAlignment="1">
      <alignment horizontal="left" vertical="center" wrapText="1"/>
    </xf>
    <xf numFmtId="0" fontId="10" fillId="5" borderId="24" xfId="0" applyFont="1" applyFill="1" applyBorder="1" applyAlignment="1">
      <alignment horizontal="left" vertical="top" wrapText="1"/>
    </xf>
    <xf numFmtId="164" fontId="10" fillId="5" borderId="24" xfId="0" applyNumberFormat="1" applyFont="1" applyFill="1" applyBorder="1" applyAlignment="1">
      <alignment horizontal="left" vertical="top" wrapText="1"/>
    </xf>
    <xf numFmtId="1" fontId="10" fillId="5" borderId="24" xfId="0" applyNumberFormat="1" applyFont="1" applyFill="1" applyBorder="1" applyAlignment="1">
      <alignment horizontal="center" vertical="top" wrapText="1"/>
    </xf>
    <xf numFmtId="1" fontId="32" fillId="26" borderId="24" xfId="0" applyNumberFormat="1" applyFont="1" applyFill="1" applyBorder="1" applyAlignment="1">
      <alignment horizontal="center" vertical="top" wrapText="1"/>
    </xf>
    <xf numFmtId="165" fontId="10" fillId="5" borderId="24" xfId="0" applyNumberFormat="1" applyFont="1" applyFill="1" applyBorder="1" applyAlignment="1">
      <alignment horizontal="left" vertical="top" wrapText="1"/>
    </xf>
    <xf numFmtId="165" fontId="10" fillId="5" borderId="32" xfId="0" applyNumberFormat="1" applyFont="1" applyFill="1" applyBorder="1" applyAlignment="1">
      <alignment horizontal="left" vertical="top" wrapText="1"/>
    </xf>
    <xf numFmtId="3" fontId="9" fillId="26" borderId="44" xfId="0" applyNumberFormat="1" applyFont="1" applyFill="1" applyBorder="1" applyAlignment="1">
      <alignment horizontal="center" vertical="top" wrapText="1"/>
    </xf>
    <xf numFmtId="0" fontId="9" fillId="14" borderId="12" xfId="0" applyFont="1" applyFill="1" applyBorder="1" applyAlignment="1">
      <alignment horizontal="center" vertical="top" wrapText="1"/>
    </xf>
    <xf numFmtId="1" fontId="10" fillId="5" borderId="15" xfId="0" applyNumberFormat="1" applyFont="1" applyFill="1" applyBorder="1" applyAlignment="1">
      <alignment horizontal="center" vertical="center" wrapText="1"/>
    </xf>
    <xf numFmtId="1" fontId="31" fillId="15" borderId="16" xfId="0" applyNumberFormat="1" applyFont="1" applyFill="1" applyBorder="1" applyAlignment="1">
      <alignment horizontal="center" vertical="top" wrapText="1"/>
    </xf>
    <xf numFmtId="1" fontId="33" fillId="15" borderId="18" xfId="0" applyNumberFormat="1" applyFont="1" applyFill="1" applyBorder="1" applyAlignment="1">
      <alignment horizontal="center" vertical="top" wrapText="1"/>
    </xf>
    <xf numFmtId="1" fontId="32" fillId="15" borderId="18" xfId="0" applyNumberFormat="1" applyFont="1" applyFill="1" applyBorder="1" applyAlignment="1">
      <alignment horizontal="center" vertical="top" wrapText="1"/>
    </xf>
    <xf numFmtId="1" fontId="32" fillId="15" borderId="24" xfId="0" applyNumberFormat="1" applyFont="1" applyFill="1" applyBorder="1" applyAlignment="1">
      <alignment horizontal="center" vertical="top" wrapText="1"/>
    </xf>
    <xf numFmtId="1" fontId="9" fillId="15" borderId="35" xfId="0" applyNumberFormat="1" applyFont="1" applyFill="1" applyBorder="1" applyAlignment="1">
      <alignment horizontal="center" vertical="top" wrapText="1"/>
    </xf>
    <xf numFmtId="0" fontId="9" fillId="17" borderId="12" xfId="0" applyFont="1" applyFill="1" applyBorder="1" applyAlignment="1">
      <alignment horizontal="center" vertical="top" wrapText="1"/>
    </xf>
    <xf numFmtId="1" fontId="31" fillId="27" borderId="16" xfId="0" applyNumberFormat="1" applyFont="1" applyFill="1" applyBorder="1" applyAlignment="1">
      <alignment horizontal="center" vertical="top" wrapText="1"/>
    </xf>
    <xf numFmtId="1" fontId="31" fillId="27" borderId="18" xfId="0" applyNumberFormat="1" applyFont="1" applyFill="1" applyBorder="1" applyAlignment="1">
      <alignment horizontal="center" vertical="top" wrapText="1"/>
    </xf>
    <xf numFmtId="1" fontId="33" fillId="27" borderId="18" xfId="0" applyNumberFormat="1" applyFont="1" applyFill="1" applyBorder="1" applyAlignment="1">
      <alignment horizontal="center" vertical="top" wrapText="1"/>
    </xf>
    <xf numFmtId="1" fontId="32" fillId="27" borderId="18" xfId="0" applyNumberFormat="1" applyFont="1" applyFill="1" applyBorder="1" applyAlignment="1">
      <alignment horizontal="center" vertical="top" wrapText="1"/>
    </xf>
    <xf numFmtId="164" fontId="10" fillId="5" borderId="7" xfId="0" applyNumberFormat="1" applyFont="1" applyFill="1" applyBorder="1" applyAlignment="1">
      <alignment horizontal="left" vertical="top" wrapText="1"/>
    </xf>
    <xf numFmtId="1" fontId="32" fillId="27" borderId="7" xfId="0" applyNumberFormat="1" applyFont="1" applyFill="1" applyBorder="1" applyAlignment="1">
      <alignment horizontal="center" vertical="top" wrapText="1"/>
    </xf>
    <xf numFmtId="1" fontId="32" fillId="27" borderId="24" xfId="0" applyNumberFormat="1" applyFont="1" applyFill="1" applyBorder="1" applyAlignment="1">
      <alignment horizontal="center" vertical="top" wrapText="1"/>
    </xf>
    <xf numFmtId="1" fontId="0" fillId="5" borderId="0" xfId="0" applyNumberFormat="1" applyFill="1"/>
    <xf numFmtId="164" fontId="0" fillId="5" borderId="0" xfId="0" applyNumberFormat="1" applyFill="1"/>
    <xf numFmtId="3" fontId="12" fillId="27" borderId="35" xfId="0" applyNumberFormat="1" applyFont="1" applyFill="1" applyBorder="1" applyAlignment="1">
      <alignment horizontal="center" vertical="center"/>
    </xf>
    <xf numFmtId="165" fontId="0" fillId="5" borderId="0" xfId="0" applyNumberFormat="1" applyFill="1"/>
    <xf numFmtId="0" fontId="9" fillId="19" borderId="12" xfId="0" applyFont="1" applyFill="1" applyBorder="1" applyAlignment="1">
      <alignment horizontal="center" vertical="top" wrapText="1"/>
    </xf>
    <xf numFmtId="1" fontId="31" fillId="28" borderId="16" xfId="0" applyNumberFormat="1" applyFont="1" applyFill="1" applyBorder="1" applyAlignment="1">
      <alignment horizontal="center" vertical="top" wrapText="1"/>
    </xf>
    <xf numFmtId="1" fontId="33" fillId="28" borderId="18" xfId="0" applyNumberFormat="1" applyFont="1" applyFill="1" applyBorder="1" applyAlignment="1">
      <alignment horizontal="center" vertical="top" wrapText="1"/>
    </xf>
    <xf numFmtId="1" fontId="32" fillId="28" borderId="18" xfId="0" applyNumberFormat="1" applyFont="1" applyFill="1" applyBorder="1" applyAlignment="1">
      <alignment horizontal="center" vertical="top" wrapText="1"/>
    </xf>
    <xf numFmtId="1" fontId="32" fillId="28" borderId="24" xfId="0" applyNumberFormat="1" applyFont="1" applyFill="1" applyBorder="1" applyAlignment="1">
      <alignment horizontal="center" vertical="top" wrapText="1"/>
    </xf>
    <xf numFmtId="1" fontId="32" fillId="28" borderId="7" xfId="0" applyNumberFormat="1" applyFont="1" applyFill="1" applyBorder="1" applyAlignment="1">
      <alignment horizontal="center" vertical="top" wrapText="1"/>
    </xf>
    <xf numFmtId="1" fontId="9" fillId="28" borderId="44" xfId="0" applyNumberFormat="1" applyFont="1" applyFill="1" applyBorder="1" applyAlignment="1">
      <alignment horizontal="center" vertical="top" wrapText="1"/>
    </xf>
    <xf numFmtId="0" fontId="12" fillId="21" borderId="12" xfId="0" applyFont="1" applyFill="1" applyBorder="1" applyAlignment="1">
      <alignment horizontal="center" vertical="top" wrapText="1"/>
    </xf>
    <xf numFmtId="1" fontId="31" fillId="6" borderId="16" xfId="0" applyNumberFormat="1" applyFont="1" applyFill="1" applyBorder="1" applyAlignment="1">
      <alignment horizontal="center" vertical="top" wrapText="1"/>
    </xf>
    <xf numFmtId="1" fontId="31" fillId="6" borderId="18" xfId="0" applyNumberFormat="1" applyFont="1" applyFill="1" applyBorder="1" applyAlignment="1">
      <alignment horizontal="center" vertical="top" wrapText="1"/>
    </xf>
    <xf numFmtId="1" fontId="12" fillId="6" borderId="35" xfId="0" applyNumberFormat="1" applyFont="1" applyFill="1" applyBorder="1" applyAlignment="1">
      <alignment horizontal="center"/>
    </xf>
    <xf numFmtId="1" fontId="12" fillId="5" borderId="0" xfId="0" applyNumberFormat="1" applyFont="1" applyFill="1" applyAlignment="1">
      <alignment horizontal="center"/>
    </xf>
    <xf numFmtId="3" fontId="12" fillId="5" borderId="0" xfId="0" applyNumberFormat="1" applyFont="1" applyFill="1" applyAlignment="1">
      <alignment horizontal="center" vertical="center"/>
    </xf>
    <xf numFmtId="1" fontId="12" fillId="5" borderId="0" xfId="0" applyNumberFormat="1" applyFont="1" applyFill="1" applyAlignment="1">
      <alignment horizontal="center" vertical="center"/>
    </xf>
    <xf numFmtId="0" fontId="0" fillId="0" borderId="0" xfId="0" applyAlignment="1">
      <alignment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top" wrapText="1"/>
    </xf>
    <xf numFmtId="1" fontId="31" fillId="10" borderId="16" xfId="0" applyNumberFormat="1" applyFont="1" applyFill="1" applyBorder="1" applyAlignment="1">
      <alignment horizontal="center" vertical="top" wrapText="1"/>
    </xf>
    <xf numFmtId="1" fontId="33" fillId="10" borderId="18" xfId="0" applyNumberFormat="1" applyFont="1" applyFill="1" applyBorder="1" applyAlignment="1">
      <alignment horizontal="center" vertical="top" wrapText="1"/>
    </xf>
    <xf numFmtId="1" fontId="10" fillId="5" borderId="45" xfId="0" applyNumberFormat="1" applyFont="1" applyFill="1" applyBorder="1" applyAlignment="1">
      <alignment horizontal="center" vertical="center" wrapText="1"/>
    </xf>
    <xf numFmtId="1" fontId="33" fillId="10" borderId="24" xfId="0" applyNumberFormat="1" applyFont="1" applyFill="1" applyBorder="1" applyAlignment="1">
      <alignment horizontal="center" vertical="top" wrapText="1"/>
    </xf>
    <xf numFmtId="1" fontId="9" fillId="10" borderId="21" xfId="0" applyNumberFormat="1" applyFont="1" applyFill="1" applyBorder="1" applyAlignment="1">
      <alignment horizontal="center" vertical="top" wrapText="1"/>
    </xf>
    <xf numFmtId="1" fontId="10" fillId="5" borderId="46" xfId="0" applyNumberFormat="1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horizontal="left" vertical="top" wrapText="1"/>
    </xf>
    <xf numFmtId="164" fontId="10" fillId="5" borderId="34" xfId="0" applyNumberFormat="1" applyFont="1" applyFill="1" applyBorder="1" applyAlignment="1">
      <alignment horizontal="left" vertical="top" wrapText="1"/>
    </xf>
    <xf numFmtId="1" fontId="10" fillId="5" borderId="34" xfId="0" applyNumberFormat="1" applyFont="1" applyFill="1" applyBorder="1" applyAlignment="1">
      <alignment horizontal="center" vertical="top" wrapText="1"/>
    </xf>
    <xf numFmtId="1" fontId="33" fillId="15" borderId="34" xfId="0" applyNumberFormat="1" applyFont="1" applyFill="1" applyBorder="1" applyAlignment="1">
      <alignment horizontal="center" vertical="top" wrapText="1"/>
    </xf>
    <xf numFmtId="165" fontId="10" fillId="5" borderId="34" xfId="0" applyNumberFormat="1" applyFont="1" applyFill="1" applyBorder="1" applyAlignment="1">
      <alignment horizontal="left" vertical="top" wrapText="1"/>
    </xf>
    <xf numFmtId="165" fontId="10" fillId="5" borderId="25" xfId="0" applyNumberFormat="1" applyFont="1" applyFill="1" applyBorder="1" applyAlignment="1">
      <alignment horizontal="left" vertical="top" wrapText="1"/>
    </xf>
    <xf numFmtId="1" fontId="9" fillId="15" borderId="21" xfId="0" applyNumberFormat="1" applyFont="1" applyFill="1" applyBorder="1" applyAlignment="1">
      <alignment horizontal="center" vertical="top" wrapText="1"/>
    </xf>
    <xf numFmtId="1" fontId="33" fillId="27" borderId="7" xfId="0" applyNumberFormat="1" applyFont="1" applyFill="1" applyBorder="1" applyAlignment="1">
      <alignment horizontal="center" vertical="top" wrapText="1"/>
    </xf>
    <xf numFmtId="1" fontId="33" fillId="27" borderId="24" xfId="0" applyNumberFormat="1" applyFont="1" applyFill="1" applyBorder="1" applyAlignment="1">
      <alignment horizontal="center" vertical="top" wrapText="1"/>
    </xf>
    <xf numFmtId="1" fontId="10" fillId="5" borderId="0" xfId="0" applyNumberFormat="1" applyFont="1" applyFill="1" applyAlignment="1">
      <alignment horizontal="center" vertical="top" wrapText="1"/>
    </xf>
    <xf numFmtId="1" fontId="9" fillId="27" borderId="21" xfId="0" applyNumberFormat="1" applyFont="1" applyFill="1" applyBorder="1" applyAlignment="1">
      <alignment horizontal="center" vertical="top" wrapText="1"/>
    </xf>
    <xf numFmtId="1" fontId="10" fillId="5" borderId="16" xfId="0" applyNumberFormat="1" applyFont="1" applyFill="1" applyBorder="1" applyAlignment="1">
      <alignment horizontal="center" vertical="center" wrapText="1"/>
    </xf>
    <xf numFmtId="1" fontId="33" fillId="6" borderId="31" xfId="0" applyNumberFormat="1" applyFont="1" applyFill="1" applyBorder="1" applyAlignment="1">
      <alignment horizontal="center" vertical="top" wrapText="1"/>
    </xf>
    <xf numFmtId="1" fontId="12" fillId="6" borderId="35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left" vertical="top" wrapText="1"/>
    </xf>
    <xf numFmtId="164" fontId="10" fillId="5" borderId="29" xfId="0" applyNumberFormat="1" applyFont="1" applyFill="1" applyBorder="1" applyAlignment="1">
      <alignment horizontal="left" vertical="top" wrapText="1"/>
    </xf>
    <xf numFmtId="1" fontId="10" fillId="5" borderId="29" xfId="0" applyNumberFormat="1" applyFont="1" applyFill="1" applyBorder="1" applyAlignment="1">
      <alignment horizontal="center" vertical="top" wrapText="1"/>
    </xf>
    <xf numFmtId="1" fontId="31" fillId="10" borderId="29" xfId="0" applyNumberFormat="1" applyFont="1" applyFill="1" applyBorder="1" applyAlignment="1">
      <alignment horizontal="center" vertical="top" wrapText="1"/>
    </xf>
    <xf numFmtId="165" fontId="10" fillId="5" borderId="29" xfId="0" applyNumberFormat="1" applyFont="1" applyFill="1" applyBorder="1" applyAlignment="1">
      <alignment horizontal="left" vertical="top" wrapText="1"/>
    </xf>
    <xf numFmtId="165" fontId="10" fillId="5" borderId="30" xfId="0" applyNumberFormat="1" applyFont="1" applyFill="1" applyBorder="1" applyAlignment="1">
      <alignment horizontal="left" vertical="top" wrapText="1"/>
    </xf>
    <xf numFmtId="1" fontId="31" fillId="10" borderId="18" xfId="0" applyNumberFormat="1" applyFont="1" applyFill="1" applyBorder="1" applyAlignment="1">
      <alignment horizontal="center" vertical="top" wrapText="1"/>
    </xf>
    <xf numFmtId="1" fontId="31" fillId="10" borderId="24" xfId="0" applyNumberFormat="1" applyFont="1" applyFill="1" applyBorder="1" applyAlignment="1">
      <alignment horizontal="center" vertical="top" wrapText="1"/>
    </xf>
    <xf numFmtId="1" fontId="10" fillId="5" borderId="0" xfId="0" applyNumberFormat="1" applyFont="1" applyFill="1" applyAlignment="1">
      <alignment horizontal="center" vertical="center" wrapText="1"/>
    </xf>
    <xf numFmtId="1" fontId="9" fillId="10" borderId="35" xfId="0" applyNumberFormat="1" applyFont="1" applyFill="1" applyBorder="1" applyAlignment="1">
      <alignment horizontal="center" vertical="top" wrapText="1"/>
    </xf>
    <xf numFmtId="1" fontId="31" fillId="26" borderId="7" xfId="0" applyNumberFormat="1" applyFont="1" applyFill="1" applyBorder="1" applyAlignment="1">
      <alignment horizontal="center" vertical="top" wrapText="1"/>
    </xf>
    <xf numFmtId="1" fontId="31" fillId="26" borderId="24" xfId="0" applyNumberFormat="1" applyFont="1" applyFill="1" applyBorder="1" applyAlignment="1">
      <alignment horizontal="center" vertical="top" wrapText="1"/>
    </xf>
    <xf numFmtId="1" fontId="9" fillId="26" borderId="35" xfId="0" applyNumberFormat="1" applyFont="1" applyFill="1" applyBorder="1" applyAlignment="1">
      <alignment horizontal="center" vertical="top" wrapText="1"/>
    </xf>
    <xf numFmtId="0" fontId="9" fillId="17" borderId="26" xfId="0" applyFont="1" applyFill="1" applyBorder="1" applyAlignment="1">
      <alignment horizontal="center" vertical="top" wrapText="1"/>
    </xf>
    <xf numFmtId="1" fontId="31" fillId="27" borderId="24" xfId="0" applyNumberFormat="1" applyFont="1" applyFill="1" applyBorder="1" applyAlignment="1">
      <alignment horizontal="center" vertical="top" wrapText="1"/>
    </xf>
    <xf numFmtId="1" fontId="0" fillId="5" borderId="0" xfId="0" applyNumberFormat="1" applyFill="1" applyAlignment="1">
      <alignment horizontal="center" vertical="center"/>
    </xf>
    <xf numFmtId="1" fontId="12" fillId="27" borderId="35" xfId="0" applyNumberFormat="1" applyFont="1" applyFill="1" applyBorder="1" applyAlignment="1">
      <alignment horizontal="center"/>
    </xf>
    <xf numFmtId="1" fontId="12" fillId="0" borderId="0" xfId="0" applyNumberFormat="1" applyFont="1" applyAlignment="1">
      <alignment horizontal="center"/>
    </xf>
    <xf numFmtId="0" fontId="9" fillId="28" borderId="26" xfId="0" applyFont="1" applyFill="1" applyBorder="1" applyAlignment="1">
      <alignment horizontal="center" vertical="top" wrapText="1"/>
    </xf>
    <xf numFmtId="1" fontId="31" fillId="28" borderId="7" xfId="0" applyNumberFormat="1" applyFont="1" applyFill="1" applyBorder="1" applyAlignment="1">
      <alignment horizontal="center" vertical="top" wrapText="1"/>
    </xf>
    <xf numFmtId="1" fontId="10" fillId="5" borderId="48" xfId="0" applyNumberFormat="1" applyFont="1" applyFill="1" applyBorder="1" applyAlignment="1">
      <alignment horizontal="center" vertical="center" wrapText="1"/>
    </xf>
    <xf numFmtId="0" fontId="10" fillId="5" borderId="48" xfId="0" applyFont="1" applyFill="1" applyBorder="1" applyAlignment="1">
      <alignment horizontal="left" vertical="top" wrapText="1"/>
    </xf>
    <xf numFmtId="164" fontId="10" fillId="5" borderId="48" xfId="0" applyNumberFormat="1" applyFont="1" applyFill="1" applyBorder="1" applyAlignment="1">
      <alignment horizontal="left" vertical="top" wrapText="1"/>
    </xf>
    <xf numFmtId="1" fontId="10" fillId="5" borderId="48" xfId="0" applyNumberFormat="1" applyFont="1" applyFill="1" applyBorder="1" applyAlignment="1">
      <alignment horizontal="center" vertical="top" wrapText="1"/>
    </xf>
    <xf numFmtId="1" fontId="12" fillId="28" borderId="35" xfId="0" applyNumberFormat="1" applyFont="1" applyFill="1" applyBorder="1" applyAlignment="1">
      <alignment horizontal="center" vertical="top" wrapText="1"/>
    </xf>
    <xf numFmtId="165" fontId="10" fillId="5" borderId="48" xfId="0" applyNumberFormat="1" applyFont="1" applyFill="1" applyBorder="1" applyAlignment="1">
      <alignment horizontal="left" vertical="top" wrapText="1"/>
    </xf>
    <xf numFmtId="165" fontId="10" fillId="5" borderId="49" xfId="0" applyNumberFormat="1" applyFont="1" applyFill="1" applyBorder="1" applyAlignment="1">
      <alignment horizontal="left" vertical="top" wrapText="1"/>
    </xf>
    <xf numFmtId="0" fontId="9" fillId="29" borderId="26" xfId="0" applyFont="1" applyFill="1" applyBorder="1" applyAlignment="1">
      <alignment horizontal="center" vertical="top" wrapText="1"/>
    </xf>
    <xf numFmtId="1" fontId="31" fillId="29" borderId="7" xfId="0" applyNumberFormat="1" applyFont="1" applyFill="1" applyBorder="1" applyAlignment="1">
      <alignment horizontal="center" vertical="top" wrapText="1"/>
    </xf>
    <xf numFmtId="1" fontId="12" fillId="29" borderId="35" xfId="0" applyNumberFormat="1" applyFont="1" applyFill="1" applyBorder="1" applyAlignment="1">
      <alignment horizontal="center" vertical="top" wrapText="1"/>
    </xf>
    <xf numFmtId="1" fontId="0" fillId="0" borderId="0" xfId="0" applyNumberFormat="1"/>
    <xf numFmtId="0" fontId="0" fillId="5" borderId="0" xfId="0" applyFill="1" applyAlignment="1">
      <alignment horizontal="center"/>
    </xf>
    <xf numFmtId="0" fontId="12" fillId="9" borderId="12" xfId="0" applyFont="1" applyFill="1" applyBorder="1" applyAlignment="1">
      <alignment horizontal="center" vertical="center" wrapText="1"/>
    </xf>
    <xf numFmtId="0" fontId="10" fillId="5" borderId="46" xfId="0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horizontal="center" vertical="top" wrapText="1"/>
    </xf>
    <xf numFmtId="1" fontId="32" fillId="10" borderId="34" xfId="0" applyNumberFormat="1" applyFont="1" applyFill="1" applyBorder="1" applyAlignment="1">
      <alignment horizontal="center" vertical="top" wrapText="1"/>
    </xf>
    <xf numFmtId="165" fontId="10" fillId="5" borderId="34" xfId="0" applyNumberFormat="1" applyFont="1" applyFill="1" applyBorder="1" applyAlignment="1">
      <alignment horizontal="center" vertical="top" wrapText="1"/>
    </xf>
    <xf numFmtId="165" fontId="10" fillId="5" borderId="25" xfId="0" applyNumberFormat="1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wrapText="1"/>
    </xf>
    <xf numFmtId="0" fontId="10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top" wrapText="1"/>
    </xf>
    <xf numFmtId="165" fontId="10" fillId="5" borderId="0" xfId="0" applyNumberFormat="1" applyFont="1" applyFill="1" applyAlignment="1">
      <alignment horizontal="center" vertical="top" wrapText="1"/>
    </xf>
    <xf numFmtId="0" fontId="9" fillId="25" borderId="12" xfId="0" applyFont="1" applyFill="1" applyBorder="1" applyAlignment="1">
      <alignment horizontal="center" vertical="center" wrapText="1"/>
    </xf>
    <xf numFmtId="0" fontId="10" fillId="5" borderId="45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top" wrapText="1"/>
    </xf>
    <xf numFmtId="165" fontId="10" fillId="5" borderId="24" xfId="0" applyNumberFormat="1" applyFont="1" applyFill="1" applyBorder="1" applyAlignment="1">
      <alignment horizontal="center" vertical="top" wrapText="1"/>
    </xf>
    <xf numFmtId="165" fontId="10" fillId="5" borderId="32" xfId="0" applyNumberFormat="1" applyFont="1" applyFill="1" applyBorder="1" applyAlignment="1">
      <alignment horizontal="center" vertical="top" wrapText="1"/>
    </xf>
    <xf numFmtId="1" fontId="9" fillId="26" borderId="33" xfId="0" applyNumberFormat="1" applyFont="1" applyFill="1" applyBorder="1" applyAlignment="1">
      <alignment horizontal="center" vertical="top" wrapText="1"/>
    </xf>
    <xf numFmtId="0" fontId="9" fillId="14" borderId="12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top" wrapText="1"/>
    </xf>
    <xf numFmtId="165" fontId="10" fillId="5" borderId="16" xfId="0" applyNumberFormat="1" applyFont="1" applyFill="1" applyBorder="1" applyAlignment="1">
      <alignment horizontal="center" vertical="top" wrapText="1"/>
    </xf>
    <xf numFmtId="165" fontId="10" fillId="5" borderId="19" xfId="0" applyNumberFormat="1" applyFont="1" applyFill="1" applyBorder="1" applyAlignment="1">
      <alignment horizontal="center" vertical="top" wrapText="1"/>
    </xf>
    <xf numFmtId="1" fontId="9" fillId="15" borderId="44" xfId="0" applyNumberFormat="1" applyFont="1" applyFill="1" applyBorder="1" applyAlignment="1">
      <alignment horizontal="center" vertical="top" wrapText="1"/>
    </xf>
    <xf numFmtId="0" fontId="9" fillId="17" borderId="12" xfId="0" applyFont="1" applyFill="1" applyBorder="1" applyAlignment="1">
      <alignment horizontal="center" vertical="center" wrapText="1"/>
    </xf>
    <xf numFmtId="1" fontId="33" fillId="27" borderId="16" xfId="0" applyNumberFormat="1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left"/>
    </xf>
    <xf numFmtId="0" fontId="12" fillId="5" borderId="0" xfId="0" applyFont="1" applyFill="1" applyAlignment="1">
      <alignment horizontal="center" vertical="center"/>
    </xf>
    <xf numFmtId="1" fontId="32" fillId="10" borderId="16" xfId="0" applyNumberFormat="1" applyFont="1" applyFill="1" applyBorder="1" applyAlignment="1">
      <alignment horizontal="center" vertical="top" wrapText="1"/>
    </xf>
    <xf numFmtId="0" fontId="41" fillId="0" borderId="29" xfId="0" applyFont="1" applyBorder="1"/>
    <xf numFmtId="0" fontId="41" fillId="0" borderId="50" xfId="0" applyFont="1" applyBorder="1"/>
    <xf numFmtId="0" fontId="10" fillId="5" borderId="31" xfId="0" applyFont="1" applyFill="1" applyBorder="1" applyAlignment="1">
      <alignment horizontal="left" vertical="top" wrapText="1"/>
    </xf>
    <xf numFmtId="164" fontId="10" fillId="5" borderId="31" xfId="0" applyNumberFormat="1" applyFont="1" applyFill="1" applyBorder="1" applyAlignment="1">
      <alignment horizontal="left" vertical="top" wrapText="1"/>
    </xf>
    <xf numFmtId="1" fontId="10" fillId="5" borderId="31" xfId="0" applyNumberFormat="1" applyFont="1" applyFill="1" applyBorder="1" applyAlignment="1">
      <alignment horizontal="center" vertical="top" wrapText="1"/>
    </xf>
    <xf numFmtId="1" fontId="32" fillId="10" borderId="31" xfId="0" applyNumberFormat="1" applyFont="1" applyFill="1" applyBorder="1" applyAlignment="1">
      <alignment horizontal="center" vertical="top" wrapText="1"/>
    </xf>
    <xf numFmtId="0" fontId="41" fillId="0" borderId="0" xfId="0" applyFont="1"/>
    <xf numFmtId="165" fontId="10" fillId="5" borderId="31" xfId="0" applyNumberFormat="1" applyFont="1" applyFill="1" applyBorder="1" applyAlignment="1">
      <alignment horizontal="left" vertical="top" wrapText="1"/>
    </xf>
    <xf numFmtId="165" fontId="10" fillId="5" borderId="20" xfId="0" applyNumberFormat="1" applyFont="1" applyFill="1" applyBorder="1" applyAlignment="1">
      <alignment horizontal="left" vertical="top" wrapText="1"/>
    </xf>
    <xf numFmtId="1" fontId="32" fillId="10" borderId="24" xfId="0" applyNumberFormat="1" applyFont="1" applyFill="1" applyBorder="1" applyAlignment="1">
      <alignment horizontal="center" vertical="top" wrapText="1"/>
    </xf>
    <xf numFmtId="3" fontId="9" fillId="10" borderId="35" xfId="0" applyNumberFormat="1" applyFont="1" applyFill="1" applyBorder="1" applyAlignment="1">
      <alignment horizontal="center" vertical="top" wrapText="1"/>
    </xf>
    <xf numFmtId="1" fontId="10" fillId="5" borderId="9" xfId="0" applyNumberFormat="1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left" vertical="top" wrapText="1"/>
    </xf>
    <xf numFmtId="164" fontId="10" fillId="5" borderId="10" xfId="0" applyNumberFormat="1" applyFont="1" applyFill="1" applyBorder="1" applyAlignment="1">
      <alignment horizontal="left" vertical="top" wrapText="1"/>
    </xf>
    <xf numFmtId="1" fontId="10" fillId="5" borderId="10" xfId="0" applyNumberFormat="1" applyFont="1" applyFill="1" applyBorder="1" applyAlignment="1">
      <alignment horizontal="center" vertical="top" wrapText="1"/>
    </xf>
    <xf numFmtId="1" fontId="32" fillId="15" borderId="10" xfId="0" applyNumberFormat="1" applyFont="1" applyFill="1" applyBorder="1" applyAlignment="1">
      <alignment horizontal="center" vertical="top" wrapText="1"/>
    </xf>
    <xf numFmtId="165" fontId="10" fillId="5" borderId="10" xfId="0" applyNumberFormat="1" applyFont="1" applyFill="1" applyBorder="1" applyAlignment="1">
      <alignment horizontal="left" vertical="top" wrapText="1"/>
    </xf>
    <xf numFmtId="165" fontId="10" fillId="5" borderId="11" xfId="0" applyNumberFormat="1" applyFont="1" applyFill="1" applyBorder="1" applyAlignment="1">
      <alignment horizontal="left" vertical="top" wrapText="1"/>
    </xf>
    <xf numFmtId="1" fontId="12" fillId="15" borderId="44" xfId="0" applyNumberFormat="1" applyFont="1" applyFill="1" applyBorder="1" applyAlignment="1">
      <alignment horizontal="center"/>
    </xf>
    <xf numFmtId="3" fontId="34" fillId="5" borderId="0" xfId="0" applyNumberFormat="1" applyFont="1" applyFill="1" applyAlignment="1">
      <alignment horizontal="center"/>
    </xf>
    <xf numFmtId="0" fontId="9" fillId="9" borderId="12" xfId="0" applyFont="1" applyFill="1" applyBorder="1" applyAlignment="1">
      <alignment horizontal="center" vertical="center" wrapText="1"/>
    </xf>
    <xf numFmtId="1" fontId="32" fillId="15" borderId="34" xfId="0" applyNumberFormat="1" applyFont="1" applyFill="1" applyBorder="1" applyAlignment="1">
      <alignment horizontal="center" vertical="top" wrapText="1"/>
    </xf>
    <xf numFmtId="0" fontId="7" fillId="0" borderId="4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1" fontId="33" fillId="27" borderId="34" xfId="0" applyNumberFormat="1" applyFont="1" applyFill="1" applyBorder="1" applyAlignment="1">
      <alignment horizontal="center" vertical="top" wrapText="1"/>
    </xf>
    <xf numFmtId="0" fontId="12" fillId="27" borderId="35" xfId="0" applyFont="1" applyFill="1" applyBorder="1" applyAlignment="1">
      <alignment horizontal="center"/>
    </xf>
    <xf numFmtId="1" fontId="31" fillId="10" borderId="7" xfId="0" applyNumberFormat="1" applyFont="1" applyFill="1" applyBorder="1" applyAlignment="1">
      <alignment horizontal="center" vertical="top" wrapText="1"/>
    </xf>
    <xf numFmtId="1" fontId="10" fillId="5" borderId="37" xfId="0" applyNumberFormat="1" applyFont="1" applyFill="1" applyBorder="1" applyAlignment="1">
      <alignment horizontal="center" vertical="center" wrapText="1"/>
    </xf>
    <xf numFmtId="0" fontId="5" fillId="5" borderId="37" xfId="0" applyFont="1" applyFill="1" applyBorder="1" applyAlignment="1">
      <alignment vertical="center" wrapText="1"/>
    </xf>
    <xf numFmtId="1" fontId="0" fillId="5" borderId="0" xfId="0" applyNumberFormat="1" applyFill="1" applyAlignment="1">
      <alignment horizontal="center"/>
    </xf>
    <xf numFmtId="1" fontId="12" fillId="10" borderId="35" xfId="0" applyNumberFormat="1" applyFont="1" applyFill="1" applyBorder="1" applyAlignment="1">
      <alignment horizontal="center"/>
    </xf>
    <xf numFmtId="0" fontId="9" fillId="11" borderId="12" xfId="0" applyFont="1" applyFill="1" applyBorder="1" applyAlignment="1">
      <alignment horizontal="center" vertical="center" wrapText="1"/>
    </xf>
    <xf numFmtId="1" fontId="31" fillId="27" borderId="7" xfId="0" applyNumberFormat="1" applyFont="1" applyFill="1" applyBorder="1" applyAlignment="1">
      <alignment horizontal="center" vertical="top" wrapText="1"/>
    </xf>
    <xf numFmtId="0" fontId="10" fillId="5" borderId="37" xfId="0" applyFont="1" applyFill="1" applyBorder="1" applyAlignment="1">
      <alignment horizontal="center" vertical="center" wrapText="1"/>
    </xf>
    <xf numFmtId="1" fontId="31" fillId="26" borderId="29" xfId="0" applyNumberFormat="1" applyFont="1" applyFill="1" applyBorder="1" applyAlignment="1">
      <alignment horizontal="center" vertical="top" wrapText="1"/>
    </xf>
    <xf numFmtId="1" fontId="12" fillId="26" borderId="18" xfId="0" applyNumberFormat="1" applyFont="1" applyFill="1" applyBorder="1" applyAlignment="1">
      <alignment horizontal="center" vertical="center"/>
    </xf>
    <xf numFmtId="1" fontId="10" fillId="5" borderId="38" xfId="0" applyNumberFormat="1" applyFont="1" applyFill="1" applyBorder="1" applyAlignment="1">
      <alignment horizontal="center" vertical="top" wrapText="1"/>
    </xf>
    <xf numFmtId="0" fontId="10" fillId="5" borderId="37" xfId="0" applyFont="1" applyFill="1" applyBorder="1" applyAlignment="1">
      <alignment horizontal="left" vertical="top" wrapText="1"/>
    </xf>
    <xf numFmtId="0" fontId="10" fillId="5" borderId="37" xfId="0" applyFont="1" applyFill="1" applyBorder="1" applyAlignment="1">
      <alignment horizontal="left" vertical="center" wrapText="1"/>
    </xf>
    <xf numFmtId="1" fontId="12" fillId="27" borderId="18" xfId="0" applyNumberFormat="1" applyFont="1" applyFill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5" borderId="50" xfId="0" applyFont="1" applyFill="1" applyBorder="1" applyAlignment="1">
      <alignment horizontal="center" vertical="center" wrapText="1"/>
    </xf>
    <xf numFmtId="0" fontId="10" fillId="5" borderId="50" xfId="0" applyFont="1" applyFill="1" applyBorder="1" applyAlignment="1">
      <alignment horizontal="left" vertical="top" wrapText="1"/>
    </xf>
    <xf numFmtId="1" fontId="10" fillId="5" borderId="50" xfId="0" applyNumberFormat="1" applyFont="1" applyFill="1" applyBorder="1" applyAlignment="1">
      <alignment horizontal="center" vertical="top" wrapText="1"/>
    </xf>
    <xf numFmtId="1" fontId="12" fillId="26" borderId="16" xfId="0" applyNumberFormat="1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right" vertical="center" wrapText="1"/>
    </xf>
    <xf numFmtId="0" fontId="10" fillId="0" borderId="29" xfId="0" applyFont="1" applyBorder="1" applyAlignment="1">
      <alignment horizontal="left" vertical="center" wrapText="1"/>
    </xf>
    <xf numFmtId="15" fontId="10" fillId="0" borderId="29" xfId="0" applyNumberFormat="1" applyFont="1" applyBorder="1" applyAlignment="1">
      <alignment horizontal="left" vertical="center" wrapText="1"/>
    </xf>
    <xf numFmtId="164" fontId="10" fillId="0" borderId="29" xfId="0" applyNumberFormat="1" applyFont="1" applyBorder="1" applyAlignment="1">
      <alignment horizontal="left" vertical="center" wrapText="1"/>
    </xf>
    <xf numFmtId="0" fontId="11" fillId="9" borderId="29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left" vertical="top" wrapText="1"/>
    </xf>
    <xf numFmtId="165" fontId="10" fillId="0" borderId="29" xfId="0" applyNumberFormat="1" applyFont="1" applyBorder="1" applyAlignment="1">
      <alignment horizontal="left" vertical="center" wrapText="1"/>
    </xf>
    <xf numFmtId="0" fontId="4" fillId="5" borderId="29" xfId="3" applyFill="1" applyBorder="1" applyAlignment="1">
      <alignment horizontal="left" vertical="center" wrapText="1"/>
    </xf>
    <xf numFmtId="0" fontId="41" fillId="0" borderId="18" xfId="0" applyFont="1" applyBorder="1"/>
    <xf numFmtId="15" fontId="10" fillId="0" borderId="18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top" wrapText="1"/>
    </xf>
    <xf numFmtId="0" fontId="3" fillId="0" borderId="0" xfId="0" applyFont="1"/>
    <xf numFmtId="0" fontId="11" fillId="5" borderId="18" xfId="0" applyFont="1" applyFill="1" applyBorder="1" applyAlignment="1">
      <alignment horizontal="center" vertical="center" wrapText="1"/>
    </xf>
    <xf numFmtId="165" fontId="10" fillId="4" borderId="18" xfId="0" applyNumberFormat="1" applyFont="1" applyFill="1" applyBorder="1" applyAlignment="1">
      <alignment horizontal="center" vertical="center" wrapText="1"/>
    </xf>
    <xf numFmtId="165" fontId="10" fillId="15" borderId="7" xfId="0" applyNumberFormat="1" applyFont="1" applyFill="1" applyBorder="1" applyAlignment="1">
      <alignment horizontal="center" vertical="center" wrapText="1"/>
    </xf>
    <xf numFmtId="165" fontId="10" fillId="15" borderId="29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165" fontId="10" fillId="15" borderId="18" xfId="0" applyNumberFormat="1" applyFont="1" applyFill="1" applyBorder="1" applyAlignment="1">
      <alignment horizontal="center" vertical="center" wrapText="1"/>
    </xf>
    <xf numFmtId="165" fontId="10" fillId="5" borderId="18" xfId="0" applyNumberFormat="1" applyFont="1" applyFill="1" applyBorder="1" applyAlignment="1">
      <alignment horizontal="center" vertical="center" wrapText="1"/>
    </xf>
    <xf numFmtId="165" fontId="10" fillId="5" borderId="24" xfId="0" applyNumberFormat="1" applyFont="1" applyFill="1" applyBorder="1" applyAlignment="1">
      <alignment horizontal="center" vertical="center" wrapText="1"/>
    </xf>
    <xf numFmtId="165" fontId="10" fillId="5" borderId="16" xfId="0" applyNumberFormat="1" applyFont="1" applyFill="1" applyBorder="1" applyAlignment="1">
      <alignment horizontal="center" vertical="center" wrapText="1"/>
    </xf>
    <xf numFmtId="165" fontId="10" fillId="8" borderId="1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165" fontId="10" fillId="10" borderId="18" xfId="0" applyNumberFormat="1" applyFont="1" applyFill="1" applyBorder="1" applyAlignment="1">
      <alignment horizontal="center" vertical="center" wrapText="1"/>
    </xf>
    <xf numFmtId="165" fontId="10" fillId="0" borderId="7" xfId="0" applyNumberFormat="1" applyFont="1" applyBorder="1" applyAlignment="1">
      <alignment horizontal="center" vertical="center" wrapText="1"/>
    </xf>
    <xf numFmtId="0" fontId="10" fillId="13" borderId="0" xfId="0" applyFont="1" applyFill="1" applyAlignment="1">
      <alignment horizontal="center" vertical="top" wrapText="1"/>
    </xf>
    <xf numFmtId="165" fontId="10" fillId="18" borderId="16" xfId="0" applyNumberFormat="1" applyFont="1" applyFill="1" applyBorder="1" applyAlignment="1">
      <alignment horizontal="center" vertical="center" wrapText="1"/>
    </xf>
    <xf numFmtId="165" fontId="10" fillId="18" borderId="18" xfId="0" applyNumberFormat="1" applyFont="1" applyFill="1" applyBorder="1" applyAlignment="1">
      <alignment horizontal="center" vertical="center" wrapText="1"/>
    </xf>
    <xf numFmtId="165" fontId="10" fillId="18" borderId="7" xfId="0" applyNumberFormat="1" applyFont="1" applyFill="1" applyBorder="1" applyAlignment="1">
      <alignment horizontal="center" vertical="center" wrapText="1"/>
    </xf>
    <xf numFmtId="165" fontId="10" fillId="18" borderId="24" xfId="0" applyNumberFormat="1" applyFont="1" applyFill="1" applyBorder="1" applyAlignment="1">
      <alignment horizontal="center" vertical="center" wrapText="1"/>
    </xf>
    <xf numFmtId="165" fontId="10" fillId="20" borderId="16" xfId="0" applyNumberFormat="1" applyFont="1" applyFill="1" applyBorder="1" applyAlignment="1">
      <alignment horizontal="center" vertical="center" wrapText="1"/>
    </xf>
    <xf numFmtId="165" fontId="10" fillId="20" borderId="18" xfId="0" applyNumberFormat="1" applyFont="1" applyFill="1" applyBorder="1" applyAlignment="1">
      <alignment horizontal="center" vertical="center" wrapText="1"/>
    </xf>
    <xf numFmtId="165" fontId="5" fillId="6" borderId="16" xfId="0" applyNumberFormat="1" applyFont="1" applyFill="1" applyBorder="1" applyAlignment="1">
      <alignment horizontal="center" vertical="center" wrapText="1"/>
    </xf>
    <xf numFmtId="165" fontId="5" fillId="5" borderId="16" xfId="0" applyNumberFormat="1" applyFont="1" applyFill="1" applyBorder="1" applyAlignment="1">
      <alignment horizontal="center" vertical="center" wrapText="1"/>
    </xf>
    <xf numFmtId="165" fontId="5" fillId="6" borderId="18" xfId="0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5" fontId="13" fillId="5" borderId="0" xfId="0" applyNumberFormat="1" applyFont="1" applyFill="1" applyAlignment="1">
      <alignment horizontal="left" vertical="center" wrapText="1"/>
    </xf>
    <xf numFmtId="0" fontId="13" fillId="23" borderId="28" xfId="0" applyFont="1" applyFill="1" applyBorder="1" applyAlignment="1">
      <alignment horizontal="center" wrapText="1"/>
    </xf>
    <xf numFmtId="0" fontId="13" fillId="23" borderId="30" xfId="0" applyFont="1" applyFill="1" applyBorder="1" applyAlignment="1">
      <alignment horizontal="center" wrapText="1"/>
    </xf>
    <xf numFmtId="0" fontId="9" fillId="19" borderId="13" xfId="0" applyFont="1" applyFill="1" applyBorder="1" applyAlignment="1">
      <alignment horizontal="left" vertical="center" wrapText="1"/>
    </xf>
    <xf numFmtId="0" fontId="9" fillId="19" borderId="14" xfId="0" applyFont="1" applyFill="1" applyBorder="1" applyAlignment="1">
      <alignment horizontal="left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12" fillId="21" borderId="13" xfId="0" applyFont="1" applyFill="1" applyBorder="1" applyAlignment="1">
      <alignment horizontal="left" vertical="center" wrapText="1"/>
    </xf>
    <xf numFmtId="0" fontId="12" fillId="21" borderId="14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0" borderId="13" xfId="0" applyFont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1" fillId="5" borderId="8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18" borderId="23" xfId="0" applyFont="1" applyFill="1" applyBorder="1" applyAlignment="1">
      <alignment horizontal="center" vertical="center" wrapText="1"/>
    </xf>
    <xf numFmtId="0" fontId="11" fillId="18" borderId="8" xfId="0" applyFont="1" applyFill="1" applyBorder="1" applyAlignment="1">
      <alignment horizontal="center" vertical="center" wrapText="1"/>
    </xf>
    <xf numFmtId="0" fontId="11" fillId="18" borderId="32" xfId="0" applyFont="1" applyFill="1" applyBorder="1" applyAlignment="1">
      <alignment horizontal="center" vertical="center" wrapText="1"/>
    </xf>
    <xf numFmtId="0" fontId="9" fillId="14" borderId="5" xfId="0" applyFont="1" applyFill="1" applyBorder="1" applyAlignment="1">
      <alignment horizontal="left" vertical="center" wrapText="1"/>
    </xf>
    <xf numFmtId="0" fontId="9" fillId="14" borderId="27" xfId="0" applyFont="1" applyFill="1" applyBorder="1" applyAlignment="1">
      <alignment horizontal="left" vertical="center" wrapText="1"/>
    </xf>
    <xf numFmtId="0" fontId="11" fillId="15" borderId="30" xfId="0" applyFont="1" applyFill="1" applyBorder="1" applyAlignment="1">
      <alignment horizontal="center" vertical="center" wrapText="1"/>
    </xf>
    <xf numFmtId="0" fontId="11" fillId="15" borderId="23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left" vertical="center" wrapText="1"/>
    </xf>
    <xf numFmtId="0" fontId="9" fillId="17" borderId="14" xfId="0" applyFont="1" applyFill="1" applyBorder="1" applyAlignment="1">
      <alignment horizontal="left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10" borderId="23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1" fontId="11" fillId="4" borderId="8" xfId="0" applyNumberFormat="1" applyFont="1" applyFill="1" applyBorder="1" applyAlignment="1">
      <alignment horizontal="center" vertical="center" wrapText="1"/>
    </xf>
    <xf numFmtId="1" fontId="11" fillId="4" borderId="20" xfId="0" applyNumberFormat="1" applyFont="1" applyFill="1" applyBorder="1" applyAlignment="1">
      <alignment horizontal="center" vertical="center" wrapText="1"/>
    </xf>
    <xf numFmtId="1" fontId="11" fillId="4" borderId="19" xfId="0" applyNumberFormat="1" applyFont="1" applyFill="1" applyBorder="1" applyAlignment="1">
      <alignment horizontal="center" vertical="center" wrapText="1"/>
    </xf>
    <xf numFmtId="1" fontId="11" fillId="5" borderId="8" xfId="0" applyNumberFormat="1" applyFont="1" applyFill="1" applyBorder="1" applyAlignment="1">
      <alignment horizontal="center" vertical="center" wrapText="1"/>
    </xf>
    <xf numFmtId="1" fontId="11" fillId="5" borderId="20" xfId="0" applyNumberFormat="1" applyFont="1" applyFill="1" applyBorder="1" applyAlignment="1">
      <alignment horizontal="center" vertical="center" wrapText="1"/>
    </xf>
    <xf numFmtId="1" fontId="11" fillId="5" borderId="19" xfId="0" applyNumberFormat="1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left" vertical="center" wrapText="1"/>
    </xf>
    <xf numFmtId="0" fontId="12" fillId="9" borderId="14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9" fillId="14" borderId="13" xfId="0" applyFont="1" applyFill="1" applyBorder="1" applyAlignment="1">
      <alignment horizontal="left" vertical="center" wrapText="1"/>
    </xf>
    <xf numFmtId="0" fontId="9" fillId="14" borderId="14" xfId="0" applyFont="1" applyFill="1" applyBorder="1" applyAlignment="1">
      <alignment horizontal="left" vertical="center" wrapText="1"/>
    </xf>
    <xf numFmtId="0" fontId="11" fillId="15" borderId="17" xfId="0" applyFont="1" applyFill="1" applyBorder="1" applyAlignment="1">
      <alignment horizontal="center" vertical="center" wrapText="1"/>
    </xf>
    <xf numFmtId="0" fontId="11" fillId="15" borderId="20" xfId="0" applyFont="1" applyFill="1" applyBorder="1" applyAlignment="1">
      <alignment horizontal="center" vertical="center" wrapText="1"/>
    </xf>
    <xf numFmtId="0" fontId="11" fillId="15" borderId="19" xfId="0" applyFont="1" applyFill="1" applyBorder="1" applyAlignment="1">
      <alignment horizontal="center" vertical="center" wrapText="1"/>
    </xf>
    <xf numFmtId="0" fontId="11" fillId="18" borderId="17" xfId="0" applyFont="1" applyFill="1" applyBorder="1" applyAlignment="1">
      <alignment horizontal="center" vertical="center" wrapText="1"/>
    </xf>
    <xf numFmtId="0" fontId="11" fillId="10" borderId="8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66" fontId="11" fillId="4" borderId="20" xfId="1" applyNumberFormat="1" applyFont="1" applyFill="1" applyBorder="1" applyAlignment="1">
      <alignment vertical="center" wrapText="1"/>
    </xf>
    <xf numFmtId="1" fontId="12" fillId="5" borderId="0" xfId="0" applyNumberFormat="1" applyFont="1" applyFill="1" applyAlignment="1">
      <alignment horizontal="right" vertical="center"/>
    </xf>
    <xf numFmtId="0" fontId="28" fillId="0" borderId="26" xfId="0" applyFont="1" applyBorder="1" applyAlignment="1">
      <alignment horizontal="left" vertical="top" wrapText="1"/>
    </xf>
    <xf numFmtId="0" fontId="28" fillId="0" borderId="5" xfId="0" applyFont="1" applyBorder="1" applyAlignment="1">
      <alignment horizontal="left" vertical="top" wrapText="1"/>
    </xf>
    <xf numFmtId="0" fontId="28" fillId="0" borderId="27" xfId="0" applyFont="1" applyBorder="1" applyAlignment="1">
      <alignment horizontal="left" vertical="top" wrapText="1"/>
    </xf>
    <xf numFmtId="0" fontId="29" fillId="0" borderId="40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29" fillId="0" borderId="41" xfId="0" applyFont="1" applyBorder="1" applyAlignment="1">
      <alignment horizontal="left" vertical="top" wrapText="1"/>
    </xf>
    <xf numFmtId="0" fontId="30" fillId="0" borderId="42" xfId="0" applyFont="1" applyBorder="1" applyAlignment="1">
      <alignment horizontal="left" vertical="top" wrapText="1"/>
    </xf>
    <xf numFmtId="0" fontId="30" fillId="0" borderId="1" xfId="0" applyFont="1" applyBorder="1" applyAlignment="1">
      <alignment horizontal="left" vertical="top" wrapText="1"/>
    </xf>
    <xf numFmtId="0" fontId="30" fillId="0" borderId="43" xfId="0" applyFont="1" applyBorder="1" applyAlignment="1">
      <alignment horizontal="left" vertical="top" wrapText="1"/>
    </xf>
    <xf numFmtId="0" fontId="12" fillId="5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left" vertical="center" wrapText="1"/>
    </xf>
    <xf numFmtId="0" fontId="12" fillId="9" borderId="27" xfId="0" applyFont="1" applyFill="1" applyBorder="1" applyAlignment="1">
      <alignment horizontal="left" vertical="center" wrapText="1"/>
    </xf>
    <xf numFmtId="0" fontId="9" fillId="25" borderId="26" xfId="0" applyFont="1" applyFill="1" applyBorder="1" applyAlignment="1">
      <alignment horizontal="left" vertical="center" wrapText="1"/>
    </xf>
    <xf numFmtId="0" fontId="9" fillId="25" borderId="5" xfId="0" applyFont="1" applyFill="1" applyBorder="1" applyAlignment="1">
      <alignment horizontal="left" vertical="center" wrapText="1"/>
    </xf>
    <xf numFmtId="0" fontId="9" fillId="25" borderId="27" xfId="0" applyFont="1" applyFill="1" applyBorder="1" applyAlignment="1">
      <alignment horizontal="left" vertical="center" wrapText="1"/>
    </xf>
    <xf numFmtId="1" fontId="12" fillId="5" borderId="0" xfId="0" applyNumberFormat="1" applyFont="1" applyFill="1" applyAlignment="1">
      <alignment horizontal="right" vertical="center" wrapText="1"/>
    </xf>
    <xf numFmtId="1" fontId="10" fillId="5" borderId="0" xfId="0" applyNumberFormat="1" applyFont="1" applyFill="1" applyAlignment="1">
      <alignment horizontal="center" vertical="top" wrapText="1"/>
    </xf>
    <xf numFmtId="0" fontId="10" fillId="5" borderId="0" xfId="0" applyFont="1" applyFill="1" applyAlignment="1">
      <alignment horizontal="center" vertical="top" wrapText="1"/>
    </xf>
    <xf numFmtId="0" fontId="12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8" fillId="28" borderId="13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left"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38" fillId="29" borderId="13" xfId="0" applyFont="1" applyFill="1" applyBorder="1" applyAlignment="1">
      <alignment horizontal="left" vertical="center" wrapText="1"/>
    </xf>
    <xf numFmtId="0" fontId="9" fillId="29" borderId="13" xfId="0" applyFont="1" applyFill="1" applyBorder="1" applyAlignment="1">
      <alignment horizontal="left" vertical="center" wrapText="1"/>
    </xf>
    <xf numFmtId="0" fontId="9" fillId="29" borderId="14" xfId="0" applyFont="1" applyFill="1" applyBorder="1" applyAlignment="1">
      <alignment horizontal="left" vertical="center" wrapText="1"/>
    </xf>
    <xf numFmtId="1" fontId="39" fillId="5" borderId="0" xfId="0" applyNumberFormat="1" applyFont="1" applyFill="1" applyAlignment="1">
      <alignment horizontal="right" vertical="center"/>
    </xf>
    <xf numFmtId="1" fontId="40" fillId="5" borderId="0" xfId="0" applyNumberFormat="1" applyFont="1" applyFill="1" applyAlignment="1">
      <alignment horizontal="right" vertical="center"/>
    </xf>
    <xf numFmtId="1" fontId="12" fillId="5" borderId="47" xfId="0" applyNumberFormat="1" applyFont="1" applyFill="1" applyBorder="1" applyAlignment="1">
      <alignment horizontal="center" vertical="center"/>
    </xf>
    <xf numFmtId="0" fontId="9" fillId="25" borderId="13" xfId="0" applyFont="1" applyFill="1" applyBorder="1" applyAlignment="1">
      <alignment horizontal="left" vertical="center" wrapText="1"/>
    </xf>
    <xf numFmtId="0" fontId="9" fillId="25" borderId="14" xfId="0" applyFont="1" applyFill="1" applyBorder="1" applyAlignment="1">
      <alignment horizontal="left" vertical="center" wrapText="1"/>
    </xf>
    <xf numFmtId="0" fontId="12" fillId="5" borderId="0" xfId="0" applyFont="1" applyFill="1" applyAlignment="1">
      <alignment horizontal="right" vertical="center"/>
    </xf>
    <xf numFmtId="0" fontId="12" fillId="5" borderId="47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right"/>
    </xf>
    <xf numFmtId="0" fontId="0" fillId="5" borderId="47" xfId="0" applyFill="1" applyBorder="1" applyAlignment="1">
      <alignment horizontal="center" vertical="center"/>
    </xf>
    <xf numFmtId="0" fontId="9" fillId="17" borderId="13" xfId="0" applyFont="1" applyFill="1" applyBorder="1" applyAlignment="1">
      <alignment horizontal="left" vertical="top" wrapText="1"/>
    </xf>
    <xf numFmtId="0" fontId="9" fillId="17" borderId="14" xfId="0" applyFont="1" applyFill="1" applyBorder="1" applyAlignment="1">
      <alignment horizontal="left" vertical="top" wrapText="1"/>
    </xf>
    <xf numFmtId="1" fontId="0" fillId="5" borderId="0" xfId="0" applyNumberFormat="1" applyFill="1" applyAlignment="1">
      <alignment horizontal="right" vertical="center"/>
    </xf>
    <xf numFmtId="0" fontId="38" fillId="9" borderId="13" xfId="0" applyFont="1" applyFill="1" applyBorder="1" applyAlignment="1">
      <alignment horizontal="left" vertical="top" wrapText="1"/>
    </xf>
    <xf numFmtId="0" fontId="9" fillId="9" borderId="13" xfId="0" applyFont="1" applyFill="1" applyBorder="1" applyAlignment="1">
      <alignment horizontal="left" vertical="top" wrapText="1"/>
    </xf>
    <xf numFmtId="0" fontId="9" fillId="9" borderId="14" xfId="0" applyFont="1" applyFill="1" applyBorder="1" applyAlignment="1">
      <alignment horizontal="left" vertical="top" wrapText="1"/>
    </xf>
    <xf numFmtId="0" fontId="9" fillId="14" borderId="13" xfId="0" applyFont="1" applyFill="1" applyBorder="1" applyAlignment="1">
      <alignment horizontal="left" vertical="top" wrapText="1"/>
    </xf>
    <xf numFmtId="0" fontId="9" fillId="14" borderId="14" xfId="0" applyFont="1" applyFill="1" applyBorder="1" applyAlignment="1">
      <alignment horizontal="left" vertical="top" wrapText="1"/>
    </xf>
    <xf numFmtId="0" fontId="9" fillId="11" borderId="13" xfId="0" applyFont="1" applyFill="1" applyBorder="1" applyAlignment="1">
      <alignment horizontal="left" vertical="center" wrapText="1"/>
    </xf>
    <xf numFmtId="0" fontId="9" fillId="11" borderId="14" xfId="0" applyFont="1" applyFill="1" applyBorder="1" applyAlignment="1">
      <alignment horizontal="left" vertical="center" wrapText="1"/>
    </xf>
    <xf numFmtId="0" fontId="9" fillId="17" borderId="1" xfId="0" applyFont="1" applyFill="1" applyBorder="1" applyAlignment="1">
      <alignment horizontal="left" vertical="center" wrapText="1"/>
    </xf>
    <xf numFmtId="0" fontId="9" fillId="17" borderId="43" xfId="0" applyFont="1" applyFill="1" applyBorder="1" applyAlignment="1">
      <alignment horizontal="left" vertical="center" wrapText="1"/>
    </xf>
    <xf numFmtId="1" fontId="12" fillId="5" borderId="0" xfId="0" applyNumberFormat="1" applyFont="1" applyFill="1" applyAlignment="1">
      <alignment horizontal="right"/>
    </xf>
    <xf numFmtId="0" fontId="9" fillId="17" borderId="0" xfId="0" applyFont="1" applyFill="1" applyAlignment="1">
      <alignment horizontal="left" vertical="center" wrapText="1"/>
    </xf>
    <xf numFmtId="0" fontId="9" fillId="17" borderId="5" xfId="0" applyFont="1" applyFill="1" applyBorder="1" applyAlignment="1">
      <alignment horizontal="left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 wrapText="1"/>
    </xf>
    <xf numFmtId="0" fontId="11" fillId="20" borderId="19" xfId="0" applyFont="1" applyFill="1" applyBorder="1" applyAlignment="1">
      <alignment horizontal="center" vertical="center" wrapText="1"/>
    </xf>
    <xf numFmtId="0" fontId="11" fillId="20" borderId="8" xfId="0" applyFont="1" applyFill="1" applyBorder="1" applyAlignment="1">
      <alignment horizontal="center" vertical="center" wrapText="1"/>
    </xf>
  </cellXfs>
  <cellStyles count="4">
    <cellStyle name="Comma" xfId="1" builtinId="3"/>
    <cellStyle name="Explanatory Text" xfId="2" builtinId="53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485775</xdr:colOff>
      <xdr:row>1</xdr:row>
      <xdr:rowOff>95250</xdr:rowOff>
    </xdr:from>
    <xdr:to>
      <xdr:col>9</xdr:col>
      <xdr:colOff>126186</xdr:colOff>
      <xdr:row>1</xdr:row>
      <xdr:rowOff>1473065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6416A3-6A22-481C-8E25-70EEAB522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6650" y="295275"/>
          <a:ext cx="859611" cy="1377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hotelpuntamaracayopr.com/" TargetMode="External"/><Relationship Id="rId299" Type="http://schemas.openxmlformats.org/officeDocument/2006/relationships/hyperlink" Target="mailto:yeliza@tapiahause.com" TargetMode="External"/><Relationship Id="rId303" Type="http://schemas.openxmlformats.org/officeDocument/2006/relationships/hyperlink" Target="http://www.turtlebayinn.com/" TargetMode="External"/><Relationship Id="rId21" Type="http://schemas.openxmlformats.org/officeDocument/2006/relationships/hyperlink" Target="mailto:hacienda@jayuya.puertorico.pr" TargetMode="External"/><Relationship Id="rId42" Type="http://schemas.openxmlformats.org/officeDocument/2006/relationships/hyperlink" Target="mailto:sramirez@rinconbeachpr.com" TargetMode="External"/><Relationship Id="rId63" Type="http://schemas.openxmlformats.org/officeDocument/2006/relationships/hyperlink" Target="http://www.borinquenbeachinn.com/" TargetMode="External"/><Relationship Id="rId84" Type="http://schemas.openxmlformats.org/officeDocument/2006/relationships/hyperlink" Target="http://www.fourpointscaguas.com/" TargetMode="External"/><Relationship Id="rId138" Type="http://schemas.openxmlformats.org/officeDocument/2006/relationships/hyperlink" Target="http://www.es.tropicalinnspr.com/parador-guanica-1929" TargetMode="External"/><Relationship Id="rId159" Type="http://schemas.openxmlformats.org/officeDocument/2006/relationships/hyperlink" Target="http://www.caribehotel.com/" TargetMode="External"/><Relationship Id="rId170" Type="http://schemas.openxmlformats.org/officeDocument/2006/relationships/hyperlink" Target="http://www.luquillosunrise.com/" TargetMode="External"/><Relationship Id="rId191" Type="http://schemas.openxmlformats.org/officeDocument/2006/relationships/hyperlink" Target="http://www.acaciaboutiquehotel.com/" TargetMode="External"/><Relationship Id="rId205" Type="http://schemas.openxmlformats.org/officeDocument/2006/relationships/hyperlink" Target="mailto:nivea.rivera@hyatt.com" TargetMode="External"/><Relationship Id="rId226" Type="http://schemas.openxmlformats.org/officeDocument/2006/relationships/hyperlink" Target="mailto:comfortinnsanjuan@gmail.com" TargetMode="External"/><Relationship Id="rId247" Type="http://schemas.openxmlformats.org/officeDocument/2006/relationships/hyperlink" Target="mailto:johanna.garay@hilton.com" TargetMode="External"/><Relationship Id="rId107" Type="http://schemas.openxmlformats.org/officeDocument/2006/relationships/hyperlink" Target="http://www.clubseabourne.com/" TargetMode="External"/><Relationship Id="rId268" Type="http://schemas.openxmlformats.org/officeDocument/2006/relationships/hyperlink" Target="mailto:info@villacofresi.com" TargetMode="External"/><Relationship Id="rId289" Type="http://schemas.openxmlformats.org/officeDocument/2006/relationships/hyperlink" Target="http://www.marinadesalinas.com/" TargetMode="External"/><Relationship Id="rId11" Type="http://schemas.openxmlformats.org/officeDocument/2006/relationships/hyperlink" Target="mailto:ciarasmh@gmail.com" TargetMode="External"/><Relationship Id="rId32" Type="http://schemas.openxmlformats.org/officeDocument/2006/relationships/hyperlink" Target="mailto:welcome@casasolbnb.com" TargetMode="External"/><Relationship Id="rId53" Type="http://schemas.openxmlformats.org/officeDocument/2006/relationships/hyperlink" Target="mailto:zsegarra@wyndham.com" TargetMode="External"/><Relationship Id="rId74" Type="http://schemas.openxmlformats.org/officeDocument/2006/relationships/hyperlink" Target="http://www.casasolbnb.com/" TargetMode="External"/><Relationship Id="rId128" Type="http://schemas.openxmlformats.org/officeDocument/2006/relationships/hyperlink" Target="http://www.villacofresi.com/" TargetMode="External"/><Relationship Id="rId149" Type="http://schemas.openxmlformats.org/officeDocument/2006/relationships/hyperlink" Target="http://www.hotelelguajataca.com/" TargetMode="External"/><Relationship Id="rId5" Type="http://schemas.openxmlformats.org/officeDocument/2006/relationships/hyperlink" Target="mailto:lvitale@sheratonoldsanjuan.com" TargetMode="External"/><Relationship Id="rId95" Type="http://schemas.openxmlformats.org/officeDocument/2006/relationships/hyperlink" Target="http://www.hyatt.com/" TargetMode="External"/><Relationship Id="rId160" Type="http://schemas.openxmlformats.org/officeDocument/2006/relationships/hyperlink" Target="http://www.paradorvillassotormayor.com/" TargetMode="External"/><Relationship Id="rId181" Type="http://schemas.openxmlformats.org/officeDocument/2006/relationships/hyperlink" Target="http://www.achotels.marriott.com/" TargetMode="External"/><Relationship Id="rId216" Type="http://schemas.openxmlformats.org/officeDocument/2006/relationships/hyperlink" Target="mailto:coralbysea@prtc.net" TargetMode="External"/><Relationship Id="rId237" Type="http://schemas.openxmlformats.org/officeDocument/2006/relationships/hyperlink" Target="mailto:reservations@oliveboutiquehotel.com" TargetMode="External"/><Relationship Id="rId258" Type="http://schemas.openxmlformats.org/officeDocument/2006/relationships/hyperlink" Target="mailto:lajamaca@yahoo.com" TargetMode="External"/><Relationship Id="rId279" Type="http://schemas.openxmlformats.org/officeDocument/2006/relationships/hyperlink" Target="mailto:roberto.mosquera@sheraton.com" TargetMode="External"/><Relationship Id="rId22" Type="http://schemas.openxmlformats.org/officeDocument/2006/relationships/hyperlink" Target="mailto:info@conturcehostel.com" TargetMode="External"/><Relationship Id="rId43" Type="http://schemas.openxmlformats.org/officeDocument/2006/relationships/hyperlink" Target="mailto:info@dreamsmiramar.com" TargetMode="External"/><Relationship Id="rId64" Type="http://schemas.openxmlformats.org/officeDocument/2006/relationships/hyperlink" Target="http://www.coralbythesea.com/" TargetMode="External"/><Relationship Id="rId118" Type="http://schemas.openxmlformats.org/officeDocument/2006/relationships/hyperlink" Target="http://www.hyatt.com/" TargetMode="External"/><Relationship Id="rId139" Type="http://schemas.openxmlformats.org/officeDocument/2006/relationships/hyperlink" Target="http://www.paradorvillasdelmarhau.com/" TargetMode="External"/><Relationship Id="rId290" Type="http://schemas.openxmlformats.org/officeDocument/2006/relationships/hyperlink" Target="mailto:marinadesalinas@hotmail.com" TargetMode="External"/><Relationship Id="rId304" Type="http://schemas.openxmlformats.org/officeDocument/2006/relationships/hyperlink" Target="http://www.hilton.com/" TargetMode="External"/><Relationship Id="rId85" Type="http://schemas.openxmlformats.org/officeDocument/2006/relationships/hyperlink" Target="http://www.canariolagoonhotel.com/" TargetMode="External"/><Relationship Id="rId150" Type="http://schemas.openxmlformats.org/officeDocument/2006/relationships/hyperlink" Target="http://www.casaverdehotel.com/" TargetMode="External"/><Relationship Id="rId171" Type="http://schemas.openxmlformats.org/officeDocument/2006/relationships/hyperlink" Target="http://www.hotelyunquemar.com/" TargetMode="External"/><Relationship Id="rId192" Type="http://schemas.openxmlformats.org/officeDocument/2006/relationships/hyperlink" Target="mailto:info@hixisland.com" TargetMode="External"/><Relationship Id="rId206" Type="http://schemas.openxmlformats.org/officeDocument/2006/relationships/hyperlink" Target="mailto:info.oceanfront@yahoo.com" TargetMode="External"/><Relationship Id="rId227" Type="http://schemas.openxmlformats.org/officeDocument/2006/relationships/hyperlink" Target="mailto:Yodil.caban@hilton.com" TargetMode="External"/><Relationship Id="rId248" Type="http://schemas.openxmlformats.org/officeDocument/2006/relationships/hyperlink" Target="mailto:paradorelbuencafe@gmail.com" TargetMode="External"/><Relationship Id="rId269" Type="http://schemas.openxmlformats.org/officeDocument/2006/relationships/hyperlink" Target="mailto:ernestovallepr@gmail.com" TargetMode="External"/><Relationship Id="rId12" Type="http://schemas.openxmlformats.org/officeDocument/2006/relationships/hyperlink" Target="mailto:ccarrero@trypislaverde.com" TargetMode="External"/><Relationship Id="rId33" Type="http://schemas.openxmlformats.org/officeDocument/2006/relationships/hyperlink" Target="mailto:abel@mislavillalba.com" TargetMode="External"/><Relationship Id="rId108" Type="http://schemas.openxmlformats.org/officeDocument/2006/relationships/hyperlink" Target="http://www.candelerobeachhotel.com/" TargetMode="External"/><Relationship Id="rId129" Type="http://schemas.openxmlformats.org/officeDocument/2006/relationships/hyperlink" Target="http://www.haciendaeljibarito.com/" TargetMode="External"/><Relationship Id="rId280" Type="http://schemas.openxmlformats.org/officeDocument/2006/relationships/hyperlink" Target="http://www.bqnresort.com/" TargetMode="External"/><Relationship Id="rId54" Type="http://schemas.openxmlformats.org/officeDocument/2006/relationships/hyperlink" Target="mailto:hotelbohobeachclub@gmail.com" TargetMode="External"/><Relationship Id="rId75" Type="http://schemas.openxmlformats.org/officeDocument/2006/relationships/hyperlink" Target="http://www.ciqalasuites.com/" TargetMode="External"/><Relationship Id="rId96" Type="http://schemas.openxmlformats.org/officeDocument/2006/relationships/hyperlink" Target="http://www.villaherencia.com/" TargetMode="External"/><Relationship Id="rId140" Type="http://schemas.openxmlformats.org/officeDocument/2006/relationships/hyperlink" Target="http://www.royalisabela.com/" TargetMode="External"/><Relationship Id="rId161" Type="http://schemas.openxmlformats.org/officeDocument/2006/relationships/hyperlink" Target="http://www.haciendagripinas.tripod.com/" TargetMode="External"/><Relationship Id="rId182" Type="http://schemas.openxmlformats.org/officeDocument/2006/relationships/hyperlink" Target="http://www.conturcehostel.com/" TargetMode="External"/><Relationship Id="rId217" Type="http://schemas.openxmlformats.org/officeDocument/2006/relationships/hyperlink" Target="mailto:sharilyn.toko@hilton.com" TargetMode="External"/><Relationship Id="rId6" Type="http://schemas.openxmlformats.org/officeDocument/2006/relationships/hyperlink" Target="mailto:jose.torres@stregishotel.com" TargetMode="External"/><Relationship Id="rId238" Type="http://schemas.openxmlformats.org/officeDocument/2006/relationships/hyperlink" Target="mailto:info@sjsuites.com" TargetMode="External"/><Relationship Id="rId259" Type="http://schemas.openxmlformats.org/officeDocument/2006/relationships/hyperlink" Target="mailto:alopez@hitcmayaguez.com" TargetMode="External"/><Relationship Id="rId23" Type="http://schemas.openxmlformats.org/officeDocument/2006/relationships/hyperlink" Target="mailto:dcortez@luquillosunrise.com" TargetMode="External"/><Relationship Id="rId119" Type="http://schemas.openxmlformats.org/officeDocument/2006/relationships/hyperlink" Target="http://www.comfortinnpr.com/" TargetMode="External"/><Relationship Id="rId270" Type="http://schemas.openxmlformats.org/officeDocument/2006/relationships/hyperlink" Target="mailto:yaiza.arveloserrano@gmail.com" TargetMode="External"/><Relationship Id="rId291" Type="http://schemas.openxmlformats.org/officeDocument/2006/relationships/hyperlink" Target="http://www.sonesta.com/" TargetMode="External"/><Relationship Id="rId305" Type="http://schemas.openxmlformats.org/officeDocument/2006/relationships/hyperlink" Target="http://www.decanterhotel.com/" TargetMode="External"/><Relationship Id="rId44" Type="http://schemas.openxmlformats.org/officeDocument/2006/relationships/hyperlink" Target="mailto:frontdesk@lazyparrot.com" TargetMode="External"/><Relationship Id="rId65" Type="http://schemas.openxmlformats.org/officeDocument/2006/relationships/hyperlink" Target="http://www.sjcourtyard.com/" TargetMode="External"/><Relationship Id="rId86" Type="http://schemas.openxmlformats.org/officeDocument/2006/relationships/hyperlink" Target="http://www.sanjuandoubletree.com/" TargetMode="External"/><Relationship Id="rId130" Type="http://schemas.openxmlformats.org/officeDocument/2006/relationships/hyperlink" Target="http://www.casacampopr.com/" TargetMode="External"/><Relationship Id="rId151" Type="http://schemas.openxmlformats.org/officeDocument/2006/relationships/hyperlink" Target="http://www.coconutpalmsinn.weebly.com/" TargetMode="External"/><Relationship Id="rId172" Type="http://schemas.openxmlformats.org/officeDocument/2006/relationships/hyperlink" Target="http://www.tropicalinnspr.com/" TargetMode="External"/><Relationship Id="rId193" Type="http://schemas.openxmlformats.org/officeDocument/2006/relationships/hyperlink" Target="mailto:ereservation@olvhotel.com" TargetMode="External"/><Relationship Id="rId207" Type="http://schemas.openxmlformats.org/officeDocument/2006/relationships/hyperlink" Target="mailto:info@fajardoinn.com" TargetMode="External"/><Relationship Id="rId228" Type="http://schemas.openxmlformats.org/officeDocument/2006/relationships/hyperlink" Target="mailto:dreaminnpr@gmail.com" TargetMode="External"/><Relationship Id="rId249" Type="http://schemas.openxmlformats.org/officeDocument/2006/relationships/hyperlink" Target="mailto:puntamaracayoresort@yahoo.com" TargetMode="External"/><Relationship Id="rId13" Type="http://schemas.openxmlformats.org/officeDocument/2006/relationships/hyperlink" Target="mailto:rnewman@verdanzahotel.com" TargetMode="External"/><Relationship Id="rId109" Type="http://schemas.openxmlformats.org/officeDocument/2006/relationships/hyperlink" Target="http://www.bahiabeachpuertorico.com/st-regis" TargetMode="External"/><Relationship Id="rId260" Type="http://schemas.openxmlformats.org/officeDocument/2006/relationships/hyperlink" Target="mailto:sales@mayaguezresort.com" TargetMode="External"/><Relationship Id="rId281" Type="http://schemas.openxmlformats.org/officeDocument/2006/relationships/hyperlink" Target="mailto:seniorsupervisor@bqnresort.com" TargetMode="External"/><Relationship Id="rId34" Type="http://schemas.openxmlformats.org/officeDocument/2006/relationships/hyperlink" Target="mailto:villahau@gmail.com" TargetMode="External"/><Relationship Id="rId55" Type="http://schemas.openxmlformats.org/officeDocument/2006/relationships/hyperlink" Target="mailto:viequesamistad@aol.com" TargetMode="External"/><Relationship Id="rId76" Type="http://schemas.openxmlformats.org/officeDocument/2006/relationships/hyperlink" Target="http://www.comfortinnsanjuan.com/" TargetMode="External"/><Relationship Id="rId97" Type="http://schemas.openxmlformats.org/officeDocument/2006/relationships/hyperlink" Target="http://www.laconcharesort.com/" TargetMode="External"/><Relationship Id="rId120" Type="http://schemas.openxmlformats.org/officeDocument/2006/relationships/hyperlink" Target="http://www.courtyardaguadilla.com/" TargetMode="External"/><Relationship Id="rId141" Type="http://schemas.openxmlformats.org/officeDocument/2006/relationships/hyperlink" Target="http://www.villamontana.com/" TargetMode="External"/><Relationship Id="rId7" Type="http://schemas.openxmlformats.org/officeDocument/2006/relationships/hyperlink" Target="mailto:boquemar@prtc.net" TargetMode="External"/><Relationship Id="rId162" Type="http://schemas.openxmlformats.org/officeDocument/2006/relationships/hyperlink" Target="http://www.medialunapr.com/" TargetMode="External"/><Relationship Id="rId183" Type="http://schemas.openxmlformats.org/officeDocument/2006/relationships/hyperlink" Target="http://www.trespalmasinn.com/" TargetMode="External"/><Relationship Id="rId218" Type="http://schemas.openxmlformats.org/officeDocument/2006/relationships/hyperlink" Target="mailto:Mike.Garcia@hilton.com" TargetMode="External"/><Relationship Id="rId239" Type="http://schemas.openxmlformats.org/officeDocument/2006/relationships/hyperlink" Target="mailto:sandy@sandybeachhotelpr.com" TargetMode="External"/><Relationship Id="rId250" Type="http://schemas.openxmlformats.org/officeDocument/2006/relationships/hyperlink" Target="mailto:BauzoBrenda@yahoo.com" TargetMode="External"/><Relationship Id="rId271" Type="http://schemas.openxmlformats.org/officeDocument/2006/relationships/hyperlink" Target="mailto:gunther.mainka@hilton.com" TargetMode="External"/><Relationship Id="rId292" Type="http://schemas.openxmlformats.org/officeDocument/2006/relationships/hyperlink" Target="http://www.fullmoonhotelandrestaurant.com/" TargetMode="External"/><Relationship Id="rId306" Type="http://schemas.openxmlformats.org/officeDocument/2006/relationships/hyperlink" Target="http://www.elsanjuanhotel.com/" TargetMode="External"/><Relationship Id="rId24" Type="http://schemas.openxmlformats.org/officeDocument/2006/relationships/hyperlink" Target="mailto:jlopez@royalisabela.com" TargetMode="External"/><Relationship Id="rId40" Type="http://schemas.openxmlformats.org/officeDocument/2006/relationships/hyperlink" Target="mailto:reservations@caribehotel.com" TargetMode="External"/><Relationship Id="rId45" Type="http://schemas.openxmlformats.org/officeDocument/2006/relationships/hyperlink" Target="mailto:dconnolly@elconresort.com" TargetMode="External"/><Relationship Id="rId66" Type="http://schemas.openxmlformats.org/officeDocument/2006/relationships/hyperlink" Target="http://www.embassysuitessanjuan.com/" TargetMode="External"/><Relationship Id="rId87" Type="http://schemas.openxmlformats.org/officeDocument/2006/relationships/hyperlink" Target="http://www.dreaminnpr.com/" TargetMode="External"/><Relationship Id="rId110" Type="http://schemas.openxmlformats.org/officeDocument/2006/relationships/hyperlink" Target="http://www.wyndhamhotels.com/wyndham-grand/rio-grande-puerto-rico" TargetMode="External"/><Relationship Id="rId115" Type="http://schemas.openxmlformats.org/officeDocument/2006/relationships/hyperlink" Target="http://www.hyattresidenceclub.com/" TargetMode="External"/><Relationship Id="rId131" Type="http://schemas.openxmlformats.org/officeDocument/2006/relationships/hyperlink" Target="http://www.dosangelesdelmar.com/" TargetMode="External"/><Relationship Id="rId136" Type="http://schemas.openxmlformats.org/officeDocument/2006/relationships/hyperlink" Target="http://www.combatebeach.com/" TargetMode="External"/><Relationship Id="rId157" Type="http://schemas.openxmlformats.org/officeDocument/2006/relationships/hyperlink" Target="http://www.haciendalamocha.com/" TargetMode="External"/><Relationship Id="rId178" Type="http://schemas.openxmlformats.org/officeDocument/2006/relationships/hyperlink" Target="http://www.parkroyalclubcala.com/" TargetMode="External"/><Relationship Id="rId301" Type="http://schemas.openxmlformats.org/officeDocument/2006/relationships/hyperlink" Target="mailto:gm@poncealoft.com" TargetMode="External"/><Relationship Id="rId61" Type="http://schemas.openxmlformats.org/officeDocument/2006/relationships/hyperlink" Target="mailto:info@352guesthouse.com" TargetMode="External"/><Relationship Id="rId82" Type="http://schemas.openxmlformats.org/officeDocument/2006/relationships/hyperlink" Target="http://www.casacondadohotel.com/" TargetMode="External"/><Relationship Id="rId152" Type="http://schemas.openxmlformats.org/officeDocument/2006/relationships/hyperlink" Target="http://www.costabahiahotel.com/" TargetMode="External"/><Relationship Id="rId173" Type="http://schemas.openxmlformats.org/officeDocument/2006/relationships/hyperlink" Target="http://www.casaflamboyantpr.com/" TargetMode="External"/><Relationship Id="rId194" Type="http://schemas.openxmlformats.org/officeDocument/2006/relationships/hyperlink" Target="http://www.olvhotel.com/" TargetMode="External"/><Relationship Id="rId199" Type="http://schemas.openxmlformats.org/officeDocument/2006/relationships/hyperlink" Target="mailto:hotelmitierra.reservaciones@gmail.com" TargetMode="External"/><Relationship Id="rId203" Type="http://schemas.openxmlformats.org/officeDocument/2006/relationships/hyperlink" Target="mailto:maria.rouco@hyatt.com" TargetMode="External"/><Relationship Id="rId208" Type="http://schemas.openxmlformats.org/officeDocument/2006/relationships/hyperlink" Target="http://www.villageinnpr.com/" TargetMode="External"/><Relationship Id="rId229" Type="http://schemas.openxmlformats.org/officeDocument/2006/relationships/hyperlink" Target="mailto:canariopr@aol.com" TargetMode="External"/><Relationship Id="rId19" Type="http://schemas.openxmlformats.org/officeDocument/2006/relationships/hyperlink" Target="mailto:concierge@seagatehotel.com" TargetMode="External"/><Relationship Id="rId224" Type="http://schemas.openxmlformats.org/officeDocument/2006/relationships/hyperlink" Target="mailto:casaisabelpr@gmail.com" TargetMode="External"/><Relationship Id="rId240" Type="http://schemas.openxmlformats.org/officeDocument/2006/relationships/hyperlink" Target="mailto:mjose227@aol.com" TargetMode="External"/><Relationship Id="rId245" Type="http://schemas.openxmlformats.org/officeDocument/2006/relationships/hyperlink" Target="mailto:info@tropicalinnspr.com" TargetMode="External"/><Relationship Id="rId261" Type="http://schemas.openxmlformats.org/officeDocument/2006/relationships/hyperlink" Target="mailto:contahotelelguajataca@gmail.com" TargetMode="External"/><Relationship Id="rId266" Type="http://schemas.openxmlformats.org/officeDocument/2006/relationships/hyperlink" Target="mailto:quechevere@gmail.com" TargetMode="External"/><Relationship Id="rId287" Type="http://schemas.openxmlformats.org/officeDocument/2006/relationships/hyperlink" Target="mailto:christian.nieves@marriott.com" TargetMode="External"/><Relationship Id="rId14" Type="http://schemas.openxmlformats.org/officeDocument/2006/relationships/hyperlink" Target="mailto:ivelisse@aubergehaven.com" TargetMode="External"/><Relationship Id="rId30" Type="http://schemas.openxmlformats.org/officeDocument/2006/relationships/hyperlink" Target="mailto:booking@hotelcolonial.com" TargetMode="External"/><Relationship Id="rId35" Type="http://schemas.openxmlformats.org/officeDocument/2006/relationships/hyperlink" Target="mailto:info@rainforestinn.com" TargetMode="External"/><Relationship Id="rId56" Type="http://schemas.openxmlformats.org/officeDocument/2006/relationships/hyperlink" Target="mailto:elsangeronimohotel@gmail.com" TargetMode="External"/><Relationship Id="rId77" Type="http://schemas.openxmlformats.org/officeDocument/2006/relationships/hyperlink" Target="http://www.condadovanderbilt.com/" TargetMode="External"/><Relationship Id="rId100" Type="http://schemas.openxmlformats.org/officeDocument/2006/relationships/hyperlink" Target="http://www.marriott.com/" TargetMode="External"/><Relationship Id="rId105" Type="http://schemas.openxmlformats.org/officeDocument/2006/relationships/hyperlink" Target="http://www.sandybeach.com/" TargetMode="External"/><Relationship Id="rId126" Type="http://schemas.openxmlformats.org/officeDocument/2006/relationships/hyperlink" Target="http://www.rinconbeach.com/" TargetMode="External"/><Relationship Id="rId147" Type="http://schemas.openxmlformats.org/officeDocument/2006/relationships/hyperlink" Target="http://www.holidayinn.com/" TargetMode="External"/><Relationship Id="rId168" Type="http://schemas.openxmlformats.org/officeDocument/2006/relationships/hyperlink" Target="http://www.lascasitasvillage.com/" TargetMode="External"/><Relationship Id="rId282" Type="http://schemas.openxmlformats.org/officeDocument/2006/relationships/hyperlink" Target="http://www.casawilson.com/" TargetMode="External"/><Relationship Id="rId8" Type="http://schemas.openxmlformats.org/officeDocument/2006/relationships/hyperlink" Target="mailto:jramos@paradorvillassotomayor.com" TargetMode="External"/><Relationship Id="rId51" Type="http://schemas.openxmlformats.org/officeDocument/2006/relationships/hyperlink" Target="mailto:erosa@sjcourtyard.com" TargetMode="External"/><Relationship Id="rId72" Type="http://schemas.openxmlformats.org/officeDocument/2006/relationships/hyperlink" Target="http://www.villaverdeinnsj.com/" TargetMode="External"/><Relationship Id="rId93" Type="http://schemas.openxmlformats.org/officeDocument/2006/relationships/hyperlink" Target="http://www.hotelmiramarpr.com/" TargetMode="External"/><Relationship Id="rId98" Type="http://schemas.openxmlformats.org/officeDocument/2006/relationships/hyperlink" Target="http://www.laterrazahotelsanjuan.com/" TargetMode="External"/><Relationship Id="rId121" Type="http://schemas.openxmlformats.org/officeDocument/2006/relationships/hyperlink" Target="http://www.villafor&#237;n.com/" TargetMode="External"/><Relationship Id="rId142" Type="http://schemas.openxmlformats.org/officeDocument/2006/relationships/hyperlink" Target="http://www.lajamacapr.com/" TargetMode="External"/><Relationship Id="rId163" Type="http://schemas.openxmlformats.org/officeDocument/2006/relationships/hyperlink" Target="http://www.4casitas.com/" TargetMode="External"/><Relationship Id="rId184" Type="http://schemas.openxmlformats.org/officeDocument/2006/relationships/hyperlink" Target="http://www.casaamistad.com/" TargetMode="External"/><Relationship Id="rId189" Type="http://schemas.openxmlformats.org/officeDocument/2006/relationships/hyperlink" Target="http://www.tropicalinnspr.com/" TargetMode="External"/><Relationship Id="rId219" Type="http://schemas.openxmlformats.org/officeDocument/2006/relationships/hyperlink" Target="mailto:csantana@waterbeachhotel.com" TargetMode="External"/><Relationship Id="rId3" Type="http://schemas.openxmlformats.org/officeDocument/2006/relationships/hyperlink" Target="mailto:sharilyn.toko@hilton.com" TargetMode="External"/><Relationship Id="rId214" Type="http://schemas.openxmlformats.org/officeDocument/2006/relationships/hyperlink" Target="mailto:reservations@acaciaseasideinn.com" TargetMode="External"/><Relationship Id="rId230" Type="http://schemas.openxmlformats.org/officeDocument/2006/relationships/hyperlink" Target="mailto:ivelisse@aubergehaven.com" TargetMode="External"/><Relationship Id="rId235" Type="http://schemas.openxmlformats.org/officeDocument/2006/relationships/hyperlink" Target="mailto:jsanchez@miramarhotelpr.com" TargetMode="External"/><Relationship Id="rId251" Type="http://schemas.openxmlformats.org/officeDocument/2006/relationships/hyperlink" Target="mailto:gm@courtyardaguadilla.com" TargetMode="External"/><Relationship Id="rId256" Type="http://schemas.openxmlformats.org/officeDocument/2006/relationships/hyperlink" Target="mailto:combatebeachresort@live.com" TargetMode="External"/><Relationship Id="rId277" Type="http://schemas.openxmlformats.org/officeDocument/2006/relationships/hyperlink" Target="mailto:abaez@aquariusresorts.com" TargetMode="External"/><Relationship Id="rId298" Type="http://schemas.openxmlformats.org/officeDocument/2006/relationships/hyperlink" Target="http://www.tapiahause.com/" TargetMode="External"/><Relationship Id="rId25" Type="http://schemas.openxmlformats.org/officeDocument/2006/relationships/hyperlink" Target="mailto:info@coralpr.com" TargetMode="External"/><Relationship Id="rId46" Type="http://schemas.openxmlformats.org/officeDocument/2006/relationships/hyperlink" Target="mailto:enidcancel@gmail.com" TargetMode="External"/><Relationship Id="rId67" Type="http://schemas.openxmlformats.org/officeDocument/2006/relationships/hyperlink" Target="http://www.airporthotelpr.com/" TargetMode="External"/><Relationship Id="rId116" Type="http://schemas.openxmlformats.org/officeDocument/2006/relationships/hyperlink" Target="http://www.paradorelbuencafe.com/" TargetMode="External"/><Relationship Id="rId137" Type="http://schemas.openxmlformats.org/officeDocument/2006/relationships/hyperlink" Target="http://www.copamarina.com/" TargetMode="External"/><Relationship Id="rId158" Type="http://schemas.openxmlformats.org/officeDocument/2006/relationships/hyperlink" Target="http://www.ponceplazahotelandcasino.com/" TargetMode="External"/><Relationship Id="rId272" Type="http://schemas.openxmlformats.org/officeDocument/2006/relationships/hyperlink" Target="mailto:lrodriguez@hitcponce.com" TargetMode="External"/><Relationship Id="rId293" Type="http://schemas.openxmlformats.org/officeDocument/2006/relationships/hyperlink" Target="mailto:fullmoonhotelinc@gmail.com" TargetMode="External"/><Relationship Id="rId302" Type="http://schemas.openxmlformats.org/officeDocument/2006/relationships/hyperlink" Target="mailto:turtlebayparguera@gmail.com" TargetMode="External"/><Relationship Id="rId307" Type="http://schemas.openxmlformats.org/officeDocument/2006/relationships/hyperlink" Target="mailto:kelley.cosgrove@Fairmont.com" TargetMode="External"/><Relationship Id="rId20" Type="http://schemas.openxmlformats.org/officeDocument/2006/relationships/hyperlink" Target="mailto:jlaguna@aquariusresorts.com" TargetMode="External"/><Relationship Id="rId41" Type="http://schemas.openxmlformats.org/officeDocument/2006/relationships/hyperlink" Target="mailto:pierrealex@serafinabeachhotel.com" TargetMode="External"/><Relationship Id="rId62" Type="http://schemas.openxmlformats.org/officeDocument/2006/relationships/hyperlink" Target="http://www.marestclair.com/" TargetMode="External"/><Relationship Id="rId83" Type="http://schemas.openxmlformats.org/officeDocument/2006/relationships/hyperlink" Target="http://www.caribehilton.com/" TargetMode="External"/><Relationship Id="rId88" Type="http://schemas.openxmlformats.org/officeDocument/2006/relationships/hyperlink" Target="http://www.canarioboutiquehotel.com/" TargetMode="External"/><Relationship Id="rId111" Type="http://schemas.openxmlformats.org/officeDocument/2006/relationships/hyperlink" Target="http://www.ritzcarlton.com/" TargetMode="External"/><Relationship Id="rId132" Type="http://schemas.openxmlformats.org/officeDocument/2006/relationships/hyperlink" Target="http://www.quecheverepr.com/" TargetMode="External"/><Relationship Id="rId153" Type="http://schemas.openxmlformats.org/officeDocument/2006/relationships/hyperlink" Target="http://www.hilton.com/" TargetMode="External"/><Relationship Id="rId174" Type="http://schemas.openxmlformats.org/officeDocument/2006/relationships/hyperlink" Target="http://www.rainforestinnpr.com/" TargetMode="External"/><Relationship Id="rId179" Type="http://schemas.openxmlformats.org/officeDocument/2006/relationships/hyperlink" Target="http://www.condadoplaza.com/" TargetMode="External"/><Relationship Id="rId195" Type="http://schemas.openxmlformats.org/officeDocument/2006/relationships/hyperlink" Target="http://www.a2tiempos.com/" TargetMode="External"/><Relationship Id="rId209" Type="http://schemas.openxmlformats.org/officeDocument/2006/relationships/hyperlink" Target="mailto:thevillagehotelpr@gmail.com" TargetMode="External"/><Relationship Id="rId190" Type="http://schemas.openxmlformats.org/officeDocument/2006/relationships/hyperlink" Target="http://www.tropicalinnspr.com/" TargetMode="External"/><Relationship Id="rId204" Type="http://schemas.openxmlformats.org/officeDocument/2006/relationships/hyperlink" Target="mailto:wilfredo.marrero@hyatt.com" TargetMode="External"/><Relationship Id="rId220" Type="http://schemas.openxmlformats.org/officeDocument/2006/relationships/hyperlink" Target="mailto:hneumann@condadopalm.com" TargetMode="External"/><Relationship Id="rId225" Type="http://schemas.openxmlformats.org/officeDocument/2006/relationships/hyperlink" Target="mailto:LolaPerez@gmail.com" TargetMode="External"/><Relationship Id="rId241" Type="http://schemas.openxmlformats.org/officeDocument/2006/relationships/hyperlink" Target="mailto:Hotelyunquemar@gmail.com" TargetMode="External"/><Relationship Id="rId246" Type="http://schemas.openxmlformats.org/officeDocument/2006/relationships/hyperlink" Target="mailto:dtyson@doradobeach.com" TargetMode="External"/><Relationship Id="rId267" Type="http://schemas.openxmlformats.org/officeDocument/2006/relationships/hyperlink" Target="mailto:ar@rinconoftheseas.com" TargetMode="External"/><Relationship Id="rId288" Type="http://schemas.openxmlformats.org/officeDocument/2006/relationships/hyperlink" Target="http://www.alofthotelmarriott.com/" TargetMode="External"/><Relationship Id="rId15" Type="http://schemas.openxmlformats.org/officeDocument/2006/relationships/hyperlink" Target="mailto:francisco.martinez@courtyard.com" TargetMode="External"/><Relationship Id="rId36" Type="http://schemas.openxmlformats.org/officeDocument/2006/relationships/hyperlink" Target="mailto:info@trespalmasinn.com" TargetMode="External"/><Relationship Id="rId57" Type="http://schemas.openxmlformats.org/officeDocument/2006/relationships/hyperlink" Target="mailto:crivera@guanica1929.com" TargetMode="External"/><Relationship Id="rId106" Type="http://schemas.openxmlformats.org/officeDocument/2006/relationships/hyperlink" Target="http://www.ihphospitality.com/leconsulat" TargetMode="External"/><Relationship Id="rId127" Type="http://schemas.openxmlformats.org/officeDocument/2006/relationships/hyperlink" Target="http://www.rinconofthesea.com/" TargetMode="External"/><Relationship Id="rId262" Type="http://schemas.openxmlformats.org/officeDocument/2006/relationships/hyperlink" Target="mailto:info@besidethepointe.com" TargetMode="External"/><Relationship Id="rId283" Type="http://schemas.openxmlformats.org/officeDocument/2006/relationships/hyperlink" Target="mailto:samuel@casawilsoninn.com" TargetMode="External"/><Relationship Id="rId10" Type="http://schemas.openxmlformats.org/officeDocument/2006/relationships/hyperlink" Target="mailto:rfernandez@highgate.com" TargetMode="External"/><Relationship Id="rId31" Type="http://schemas.openxmlformats.org/officeDocument/2006/relationships/hyperlink" Target="mailto:lmoral@wyndhamcandelero.com" TargetMode="External"/><Relationship Id="rId52" Type="http://schemas.openxmlformats.org/officeDocument/2006/relationships/hyperlink" Target="mailto:nstolzlechner@wyndham.com" TargetMode="External"/><Relationship Id="rId73" Type="http://schemas.openxmlformats.org/officeDocument/2006/relationships/hyperlink" Target="http://www.hotelcasablancapr.com/" TargetMode="External"/><Relationship Id="rId78" Type="http://schemas.openxmlformats.org/officeDocument/2006/relationships/hyperlink" Target="http://www.coralpr.com/" TargetMode="External"/><Relationship Id="rId94" Type="http://schemas.openxmlformats.org/officeDocument/2006/relationships/hyperlink" Target="http://www.hyatt.com/" TargetMode="External"/><Relationship Id="rId99" Type="http://schemas.openxmlformats.org/officeDocument/2006/relationships/hyperlink" Target="http://www.oliveboutiquehotel.com/" TargetMode="External"/><Relationship Id="rId101" Type="http://schemas.openxmlformats.org/officeDocument/2006/relationships/hyperlink" Target="http://www.sjsuites.com/" TargetMode="External"/><Relationship Id="rId122" Type="http://schemas.openxmlformats.org/officeDocument/2006/relationships/hyperlink" Target="http://www.faroparador.com/" TargetMode="External"/><Relationship Id="rId143" Type="http://schemas.openxmlformats.org/officeDocument/2006/relationships/hyperlink" Target="http://www.nautiluspr.com/" TargetMode="External"/><Relationship Id="rId148" Type="http://schemas.openxmlformats.org/officeDocument/2006/relationships/hyperlink" Target="http://www.mayaguezresort.com/" TargetMode="External"/><Relationship Id="rId164" Type="http://schemas.openxmlformats.org/officeDocument/2006/relationships/hyperlink" Target="mailto:swtourispr@gmail.com" TargetMode="External"/><Relationship Id="rId169" Type="http://schemas.openxmlformats.org/officeDocument/2006/relationships/hyperlink" Target="http://www.fajardoinn.com/" TargetMode="External"/><Relationship Id="rId185" Type="http://schemas.openxmlformats.org/officeDocument/2006/relationships/hyperlink" Target="http://www.haciendatamarindo.com/" TargetMode="External"/><Relationship Id="rId4" Type="http://schemas.openxmlformats.org/officeDocument/2006/relationships/hyperlink" Target="mailto:Olga.areizaga@marriott.com" TargetMode="External"/><Relationship Id="rId9" Type="http://schemas.openxmlformats.org/officeDocument/2006/relationships/hyperlink" Target="mailto:management@villaparguerapr.com" TargetMode="External"/><Relationship Id="rId180" Type="http://schemas.openxmlformats.org/officeDocument/2006/relationships/hyperlink" Target="http://www.thewavehotel.com/" TargetMode="External"/><Relationship Id="rId210" Type="http://schemas.openxmlformats.org/officeDocument/2006/relationships/hyperlink" Target="http://www.hyattregencygrandreservepuertorico.com/" TargetMode="External"/><Relationship Id="rId215" Type="http://schemas.openxmlformats.org/officeDocument/2006/relationships/hyperlink" Target="mailto:borinquenbeachinn@yahoo.com" TargetMode="External"/><Relationship Id="rId236" Type="http://schemas.openxmlformats.org/officeDocument/2006/relationships/hyperlink" Target="mailto:laterrazadesanjuan@gmail.com" TargetMode="External"/><Relationship Id="rId257" Type="http://schemas.openxmlformats.org/officeDocument/2006/relationships/hyperlink" Target="mailto:frontdesk@villamontana.com" TargetMode="External"/><Relationship Id="rId278" Type="http://schemas.openxmlformats.org/officeDocument/2006/relationships/hyperlink" Target="mailto:Alex.botana@hyattvoi.com" TargetMode="External"/><Relationship Id="rId26" Type="http://schemas.openxmlformats.org/officeDocument/2006/relationships/hyperlink" Target="mailto:antonio@mbhpr.com" TargetMode="External"/><Relationship Id="rId231" Type="http://schemas.openxmlformats.org/officeDocument/2006/relationships/hyperlink" Target="mailto:hosteria@caribe.net" TargetMode="External"/><Relationship Id="rId252" Type="http://schemas.openxmlformats.org/officeDocument/2006/relationships/hyperlink" Target="mailto:forin@prtc.net" TargetMode="External"/><Relationship Id="rId273" Type="http://schemas.openxmlformats.org/officeDocument/2006/relationships/hyperlink" Target="mailto:hotelbelgica@yahoo.com" TargetMode="External"/><Relationship Id="rId294" Type="http://schemas.openxmlformats.org/officeDocument/2006/relationships/hyperlink" Target="http://www.hoteltryst.com/" TargetMode="External"/><Relationship Id="rId308" Type="http://schemas.openxmlformats.org/officeDocument/2006/relationships/printerSettings" Target="../printerSettings/printerSettings1.bin"/><Relationship Id="rId47" Type="http://schemas.openxmlformats.org/officeDocument/2006/relationships/hyperlink" Target="mailto:lamochaguesthouse@gmail.com" TargetMode="External"/><Relationship Id="rId68" Type="http://schemas.openxmlformats.org/officeDocument/2006/relationships/hyperlink" Target="http://www.waterbeachhotel.com/" TargetMode="External"/><Relationship Id="rId89" Type="http://schemas.openxmlformats.org/officeDocument/2006/relationships/hyperlink" Target="http://www.holidayinnexpresscondado.com/" TargetMode="External"/><Relationship Id="rId112" Type="http://schemas.openxmlformats.org/officeDocument/2006/relationships/hyperlink" Target="http://www.aquariusvacationclub.com/" TargetMode="External"/><Relationship Id="rId133" Type="http://schemas.openxmlformats.org/officeDocument/2006/relationships/hyperlink" Target="http://www.lazyparrot.com/" TargetMode="External"/><Relationship Id="rId154" Type="http://schemas.openxmlformats.org/officeDocument/2006/relationships/hyperlink" Target="http://www.holidayinn.com/" TargetMode="External"/><Relationship Id="rId175" Type="http://schemas.openxmlformats.org/officeDocument/2006/relationships/hyperlink" Target="http://www.dosaguasriogrande.com/" TargetMode="External"/><Relationship Id="rId196" Type="http://schemas.openxmlformats.org/officeDocument/2006/relationships/hyperlink" Target="mailto:a2tiempos@yahoo.com" TargetMode="External"/><Relationship Id="rId200" Type="http://schemas.openxmlformats.org/officeDocument/2006/relationships/hyperlink" Target="mailto:hctrsanchez@gmail.com" TargetMode="External"/><Relationship Id="rId16" Type="http://schemas.openxmlformats.org/officeDocument/2006/relationships/hyperlink" Target="mailto:info@puertoricodreams.com" TargetMode="External"/><Relationship Id="rId221" Type="http://schemas.openxmlformats.org/officeDocument/2006/relationships/hyperlink" Target="mailto:pablo.torres@hilton.com" TargetMode="External"/><Relationship Id="rId242" Type="http://schemas.openxmlformats.org/officeDocument/2006/relationships/hyperlink" Target="mailto:info@tropicalinnspr.com" TargetMode="External"/><Relationship Id="rId263" Type="http://schemas.openxmlformats.org/officeDocument/2006/relationships/hyperlink" Target="mailto:bbonbright@casaverdehotel.com" TargetMode="External"/><Relationship Id="rId284" Type="http://schemas.openxmlformats.org/officeDocument/2006/relationships/hyperlink" Target="mailto:alexbenus@copamarina.com" TargetMode="External"/><Relationship Id="rId37" Type="http://schemas.openxmlformats.org/officeDocument/2006/relationships/hyperlink" Target="mailto:rafa@sofohotels.com" TargetMode="External"/><Relationship Id="rId58" Type="http://schemas.openxmlformats.org/officeDocument/2006/relationships/hyperlink" Target="mailto:casacampo.pr@gmail.com" TargetMode="External"/><Relationship Id="rId79" Type="http://schemas.openxmlformats.org/officeDocument/2006/relationships/hyperlink" Target="http://www.marriott.com/" TargetMode="External"/><Relationship Id="rId102" Type="http://schemas.openxmlformats.org/officeDocument/2006/relationships/hyperlink" Target="http://www.sangeronimohotel.com/" TargetMode="External"/><Relationship Id="rId123" Type="http://schemas.openxmlformats.org/officeDocument/2006/relationships/hyperlink" Target="http://www.bohobeachclubpr.com/" TargetMode="External"/><Relationship Id="rId144" Type="http://schemas.openxmlformats.org/officeDocument/2006/relationships/hyperlink" Target="http://www.villaparguerapr.com/" TargetMode="External"/><Relationship Id="rId90" Type="http://schemas.openxmlformats.org/officeDocument/2006/relationships/hyperlink" Target="http://www.hosteriadelmar.com/" TargetMode="External"/><Relationship Id="rId165" Type="http://schemas.openxmlformats.org/officeDocument/2006/relationships/hyperlink" Target="http://www.352guesthouse.com/" TargetMode="External"/><Relationship Id="rId186" Type="http://schemas.openxmlformats.org/officeDocument/2006/relationships/hyperlink" Target="http://www.hixislandhouse.com/" TargetMode="External"/><Relationship Id="rId211" Type="http://schemas.openxmlformats.org/officeDocument/2006/relationships/hyperlink" Target="mailto:yetzaira.tapia@hyatt.com" TargetMode="External"/><Relationship Id="rId232" Type="http://schemas.openxmlformats.org/officeDocument/2006/relationships/hyperlink" Target="mailto:ynevares@decanterhotel.com" TargetMode="External"/><Relationship Id="rId253" Type="http://schemas.openxmlformats.org/officeDocument/2006/relationships/hyperlink" Target="mailto:eric.ruiz@ihphospitality.com" TargetMode="External"/><Relationship Id="rId274" Type="http://schemas.openxmlformats.org/officeDocument/2006/relationships/hyperlink" Target="http://www.marriott.com/" TargetMode="External"/><Relationship Id="rId295" Type="http://schemas.openxmlformats.org/officeDocument/2006/relationships/hyperlink" Target="mailto:reservations@hoteltryst.com" TargetMode="External"/><Relationship Id="rId309" Type="http://schemas.openxmlformats.org/officeDocument/2006/relationships/drawing" Target="../drawings/drawing1.xml"/><Relationship Id="rId27" Type="http://schemas.openxmlformats.org/officeDocument/2006/relationships/hyperlink" Target="mailto:rholsten@elconresort.com" TargetMode="External"/><Relationship Id="rId48" Type="http://schemas.openxmlformats.org/officeDocument/2006/relationships/hyperlink" Target="mailto:pitahayaglamping@gmail.com" TargetMode="External"/><Relationship Id="rId69" Type="http://schemas.openxmlformats.org/officeDocument/2006/relationships/hyperlink" Target="http://www.trypislaverde.com/" TargetMode="External"/><Relationship Id="rId113" Type="http://schemas.openxmlformats.org/officeDocument/2006/relationships/hyperlink" Target="http://www.doradobeach.com/" TargetMode="External"/><Relationship Id="rId134" Type="http://schemas.openxmlformats.org/officeDocument/2006/relationships/hyperlink" Target="http://www.jfkey.vip/properties/pitahaya-glamping/" TargetMode="External"/><Relationship Id="rId80" Type="http://schemas.openxmlformats.org/officeDocument/2006/relationships/hyperlink" Target="http://www.hyatt.com/" TargetMode="External"/><Relationship Id="rId155" Type="http://schemas.openxmlformats.org/officeDocument/2006/relationships/hyperlink" Target="http://www.hoteliberiapr.com/" TargetMode="External"/><Relationship Id="rId176" Type="http://schemas.openxmlformats.org/officeDocument/2006/relationships/hyperlink" Target="http://www.myclubwyndham.com/" TargetMode="External"/><Relationship Id="rId197" Type="http://schemas.openxmlformats.org/officeDocument/2006/relationships/hyperlink" Target="http://www.theviequesguesthouse.com/" TargetMode="External"/><Relationship Id="rId201" Type="http://schemas.openxmlformats.org/officeDocument/2006/relationships/hyperlink" Target="http://www.nomadahostel.com/" TargetMode="External"/><Relationship Id="rId222" Type="http://schemas.openxmlformats.org/officeDocument/2006/relationships/hyperlink" Target="mailto:rafaeloller@hotelcasablancapr.com" TargetMode="External"/><Relationship Id="rId243" Type="http://schemas.openxmlformats.org/officeDocument/2006/relationships/hyperlink" Target="mailto:info@maleconhouse.com" TargetMode="External"/><Relationship Id="rId264" Type="http://schemas.openxmlformats.org/officeDocument/2006/relationships/hyperlink" Target="mailto:coconutpalmsinn@yahoo.com" TargetMode="External"/><Relationship Id="rId285" Type="http://schemas.openxmlformats.org/officeDocument/2006/relationships/hyperlink" Target="mailto:info.oceanfront@yahoo.com" TargetMode="External"/><Relationship Id="rId17" Type="http://schemas.openxmlformats.org/officeDocument/2006/relationships/hyperlink" Target="mailto:richard.beiner@holidayinnexpresscondado.com" TargetMode="External"/><Relationship Id="rId38" Type="http://schemas.openxmlformats.org/officeDocument/2006/relationships/hyperlink" Target="mailto:info@villacoralguesthouse.com" TargetMode="External"/><Relationship Id="rId59" Type="http://schemas.openxmlformats.org/officeDocument/2006/relationships/hyperlink" Target="mailto:ctguesthousel515@gmail.com" TargetMode="External"/><Relationship Id="rId103" Type="http://schemas.openxmlformats.org/officeDocument/2006/relationships/hyperlink" Target="http://www.sheratonoldsanjuan.com/" TargetMode="External"/><Relationship Id="rId124" Type="http://schemas.openxmlformats.org/officeDocument/2006/relationships/hyperlink" Target="http://www.aquariusvacations.com/" TargetMode="External"/><Relationship Id="rId70" Type="http://schemas.openxmlformats.org/officeDocument/2006/relationships/hyperlink" Target="http://www.vendanzahotel.com/" TargetMode="External"/><Relationship Id="rId91" Type="http://schemas.openxmlformats.org/officeDocument/2006/relationships/hyperlink" Target="http://www.elconvento.com/" TargetMode="External"/><Relationship Id="rId145" Type="http://schemas.openxmlformats.org/officeDocument/2006/relationships/hyperlink" Target="http://www.hotelcolonial.com/" TargetMode="External"/><Relationship Id="rId166" Type="http://schemas.openxmlformats.org/officeDocument/2006/relationships/hyperlink" Target="http://www.visittamboo.com/" TargetMode="External"/><Relationship Id="rId187" Type="http://schemas.openxmlformats.org/officeDocument/2006/relationships/hyperlink" Target="http://www.seagatehotel.com/" TargetMode="External"/><Relationship Id="rId1" Type="http://schemas.openxmlformats.org/officeDocument/2006/relationships/hyperlink" Target="mailto:gm@airporthotelpr.com" TargetMode="External"/><Relationship Id="rId212" Type="http://schemas.openxmlformats.org/officeDocument/2006/relationships/hyperlink" Target="mailto:cmaldonado@santanapr.com" TargetMode="External"/><Relationship Id="rId233" Type="http://schemas.openxmlformats.org/officeDocument/2006/relationships/hyperlink" Target="mailto:aarroyo@elconvento.com" TargetMode="External"/><Relationship Id="rId254" Type="http://schemas.openxmlformats.org/officeDocument/2006/relationships/hyperlink" Target="mailto:ttorres@wemanagepr.com" TargetMode="External"/><Relationship Id="rId28" Type="http://schemas.openxmlformats.org/officeDocument/2006/relationships/hyperlink" Target="mailto:wilfredo.marrero@hyatt.com" TargetMode="External"/><Relationship Id="rId49" Type="http://schemas.openxmlformats.org/officeDocument/2006/relationships/hyperlink" Target="mailto:mrivera@condadovanderbilt.com" TargetMode="External"/><Relationship Id="rId114" Type="http://schemas.openxmlformats.org/officeDocument/2006/relationships/hyperlink" Target="http://www.embassysuitesdoradodelmarbeach.com/" TargetMode="External"/><Relationship Id="rId275" Type="http://schemas.openxmlformats.org/officeDocument/2006/relationships/hyperlink" Target="http://www.maleconhouse.com/" TargetMode="External"/><Relationship Id="rId296" Type="http://schemas.openxmlformats.org/officeDocument/2006/relationships/hyperlink" Target="mailto:andres.diaz@theivyhotelcondado.com" TargetMode="External"/><Relationship Id="rId300" Type="http://schemas.openxmlformats.org/officeDocument/2006/relationships/hyperlink" Target="http://www.poncealoft.com/" TargetMode="External"/><Relationship Id="rId60" Type="http://schemas.openxmlformats.org/officeDocument/2006/relationships/hyperlink" Target="mailto:canyonboutiquehotel@gmail.com" TargetMode="External"/><Relationship Id="rId81" Type="http://schemas.openxmlformats.org/officeDocument/2006/relationships/hyperlink" Target="http://www.sanmiguelplazahotel.com/" TargetMode="External"/><Relationship Id="rId135" Type="http://schemas.openxmlformats.org/officeDocument/2006/relationships/hyperlink" Target="http://www.boquemar.com/" TargetMode="External"/><Relationship Id="rId156" Type="http://schemas.openxmlformats.org/officeDocument/2006/relationships/hyperlink" Target="http://www.meliacenturyhotel.com/" TargetMode="External"/><Relationship Id="rId177" Type="http://schemas.openxmlformats.org/officeDocument/2006/relationships/hyperlink" Target="mailto:scuevas@parkroyalhotels.com" TargetMode="External"/><Relationship Id="rId198" Type="http://schemas.openxmlformats.org/officeDocument/2006/relationships/hyperlink" Target="mailto:viequesguesthouse@hotmail.com" TargetMode="External"/><Relationship Id="rId202" Type="http://schemas.openxmlformats.org/officeDocument/2006/relationships/hyperlink" Target="mailto:info@nomadahostels.com" TargetMode="External"/><Relationship Id="rId223" Type="http://schemas.openxmlformats.org/officeDocument/2006/relationships/hyperlink" Target="mailto:info@casacondadohotel.com" TargetMode="External"/><Relationship Id="rId244" Type="http://schemas.openxmlformats.org/officeDocument/2006/relationships/hyperlink" Target="mailto:info@tropicalinnspr.com" TargetMode="External"/><Relationship Id="rId18" Type="http://schemas.openxmlformats.org/officeDocument/2006/relationships/hyperlink" Target="mailto:info@haciendatamarindo.com" TargetMode="External"/><Relationship Id="rId39" Type="http://schemas.openxmlformats.org/officeDocument/2006/relationships/hyperlink" Target="mailto:George.Sotelo@ritzcarlton.com" TargetMode="External"/><Relationship Id="rId265" Type="http://schemas.openxmlformats.org/officeDocument/2006/relationships/hyperlink" Target="mailto:dosangelesdelmar@yahoo.com" TargetMode="External"/><Relationship Id="rId286" Type="http://schemas.openxmlformats.org/officeDocument/2006/relationships/hyperlink" Target="mailto:supervisor@mayaguezplaza.com" TargetMode="External"/><Relationship Id="rId50" Type="http://schemas.openxmlformats.org/officeDocument/2006/relationships/hyperlink" Target="mailto:acharbounneau@laconcharesort.com" TargetMode="External"/><Relationship Id="rId104" Type="http://schemas.openxmlformats.org/officeDocument/2006/relationships/hyperlink" Target="http://www.serafinabeachhotel.com/" TargetMode="External"/><Relationship Id="rId125" Type="http://schemas.openxmlformats.org/officeDocument/2006/relationships/hyperlink" Target="http://www.cofresibeach.com/" TargetMode="External"/><Relationship Id="rId146" Type="http://schemas.openxmlformats.org/officeDocument/2006/relationships/hyperlink" Target="http://www.wyndhamhotels.com/" TargetMode="External"/><Relationship Id="rId167" Type="http://schemas.openxmlformats.org/officeDocument/2006/relationships/hyperlink" Target="http://www.elconresort.com/" TargetMode="External"/><Relationship Id="rId188" Type="http://schemas.openxmlformats.org/officeDocument/2006/relationships/hyperlink" Target="http://www.villacoralguesthouse.com/" TargetMode="External"/><Relationship Id="rId71" Type="http://schemas.openxmlformats.org/officeDocument/2006/relationships/hyperlink" Target="http://www.villadelsolpr.com/" TargetMode="External"/><Relationship Id="rId92" Type="http://schemas.openxmlformats.org/officeDocument/2006/relationships/hyperlink" Target="http://www.hoteliberiapr.com/" TargetMode="External"/><Relationship Id="rId213" Type="http://schemas.openxmlformats.org/officeDocument/2006/relationships/hyperlink" Target="mailto:info@villadelsolpr.com" TargetMode="External"/><Relationship Id="rId234" Type="http://schemas.openxmlformats.org/officeDocument/2006/relationships/hyperlink" Target="mailto:hoteliberiapr@hotmail.com" TargetMode="External"/><Relationship Id="rId2" Type="http://schemas.openxmlformats.org/officeDocument/2006/relationships/hyperlink" Target="mailto:hotelmedialuna1@gmail.com" TargetMode="External"/><Relationship Id="rId29" Type="http://schemas.openxmlformats.org/officeDocument/2006/relationships/hyperlink" Target="mailto:info@casaflamboyantpr.com" TargetMode="External"/><Relationship Id="rId255" Type="http://schemas.openxmlformats.org/officeDocument/2006/relationships/hyperlink" Target="mailto:vacations@cofresibeach.com" TargetMode="External"/><Relationship Id="rId276" Type="http://schemas.openxmlformats.org/officeDocument/2006/relationships/hyperlink" Target="mailto:horlando91@yahoo.com" TargetMode="External"/><Relationship Id="rId297" Type="http://schemas.openxmlformats.org/officeDocument/2006/relationships/hyperlink" Target="mailto:andres.diaz@theivyhotelcondado.com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hotelpuntamaracayopr.com/" TargetMode="External"/><Relationship Id="rId299" Type="http://schemas.openxmlformats.org/officeDocument/2006/relationships/hyperlink" Target="http://www.hoteltryst.com/" TargetMode="External"/><Relationship Id="rId303" Type="http://schemas.openxmlformats.org/officeDocument/2006/relationships/hyperlink" Target="http://www.poncealoft.com/" TargetMode="External"/><Relationship Id="rId21" Type="http://schemas.openxmlformats.org/officeDocument/2006/relationships/hyperlink" Target="mailto:hacienda@jayuya.puertorico.pr" TargetMode="External"/><Relationship Id="rId42" Type="http://schemas.openxmlformats.org/officeDocument/2006/relationships/hyperlink" Target="mailto:sramirez@rinconbeachpr.com" TargetMode="External"/><Relationship Id="rId63" Type="http://schemas.openxmlformats.org/officeDocument/2006/relationships/hyperlink" Target="http://www.borinquenbeachinn.com/" TargetMode="External"/><Relationship Id="rId84" Type="http://schemas.openxmlformats.org/officeDocument/2006/relationships/hyperlink" Target="http://www.fourpointscaguas.com/" TargetMode="External"/><Relationship Id="rId138" Type="http://schemas.openxmlformats.org/officeDocument/2006/relationships/hyperlink" Target="http://www.es.tropicalinnspr.com/parador-guanica-1929" TargetMode="External"/><Relationship Id="rId159" Type="http://schemas.openxmlformats.org/officeDocument/2006/relationships/hyperlink" Target="http://www.caribehotel.com/" TargetMode="External"/><Relationship Id="rId170" Type="http://schemas.openxmlformats.org/officeDocument/2006/relationships/hyperlink" Target="http://www.luquillosunrise.com/" TargetMode="External"/><Relationship Id="rId191" Type="http://schemas.openxmlformats.org/officeDocument/2006/relationships/hyperlink" Target="http://www.tropicalinnspr.com/" TargetMode="External"/><Relationship Id="rId205" Type="http://schemas.openxmlformats.org/officeDocument/2006/relationships/hyperlink" Target="mailto:wilfredo.marrero@hyatt.com" TargetMode="External"/><Relationship Id="rId226" Type="http://schemas.openxmlformats.org/officeDocument/2006/relationships/hyperlink" Target="mailto:LolaPerez@gmail.com" TargetMode="External"/><Relationship Id="rId247" Type="http://schemas.openxmlformats.org/officeDocument/2006/relationships/hyperlink" Target="mailto:dtyson@doradobeach.com" TargetMode="External"/><Relationship Id="rId107" Type="http://schemas.openxmlformats.org/officeDocument/2006/relationships/hyperlink" Target="http://www.clubseabourne.com/" TargetMode="External"/><Relationship Id="rId268" Type="http://schemas.openxmlformats.org/officeDocument/2006/relationships/hyperlink" Target="mailto:ar@rinconoftheseas.com" TargetMode="External"/><Relationship Id="rId289" Type="http://schemas.openxmlformats.org/officeDocument/2006/relationships/hyperlink" Target="mailto:info.oceanfront@yahoo.com" TargetMode="External"/><Relationship Id="rId11" Type="http://schemas.openxmlformats.org/officeDocument/2006/relationships/hyperlink" Target="mailto:ciarasmh@gmail.com" TargetMode="External"/><Relationship Id="rId32" Type="http://schemas.openxmlformats.org/officeDocument/2006/relationships/hyperlink" Target="mailto:welcome@casasolbnb.com" TargetMode="External"/><Relationship Id="rId53" Type="http://schemas.openxmlformats.org/officeDocument/2006/relationships/hyperlink" Target="mailto:zsegarra@wyndham.com" TargetMode="External"/><Relationship Id="rId74" Type="http://schemas.openxmlformats.org/officeDocument/2006/relationships/hyperlink" Target="http://www.casasolbnb.com/" TargetMode="External"/><Relationship Id="rId128" Type="http://schemas.openxmlformats.org/officeDocument/2006/relationships/hyperlink" Target="http://www.villacofresi.com/" TargetMode="External"/><Relationship Id="rId149" Type="http://schemas.openxmlformats.org/officeDocument/2006/relationships/hyperlink" Target="http://www.hotelelguajataca.com/" TargetMode="External"/><Relationship Id="rId5" Type="http://schemas.openxmlformats.org/officeDocument/2006/relationships/hyperlink" Target="mailto:lvitale@sheratonoldsanjuan.com" TargetMode="External"/><Relationship Id="rId95" Type="http://schemas.openxmlformats.org/officeDocument/2006/relationships/hyperlink" Target="http://www.hyatt.com/" TargetMode="External"/><Relationship Id="rId160" Type="http://schemas.openxmlformats.org/officeDocument/2006/relationships/hyperlink" Target="http://www.paradorvillassotormayor.com/" TargetMode="External"/><Relationship Id="rId181" Type="http://schemas.openxmlformats.org/officeDocument/2006/relationships/hyperlink" Target="http://www.achotels.marriott.com/" TargetMode="External"/><Relationship Id="rId216" Type="http://schemas.openxmlformats.org/officeDocument/2006/relationships/hyperlink" Target="mailto:borinquenbeachinn@yahoo.com" TargetMode="External"/><Relationship Id="rId237" Type="http://schemas.openxmlformats.org/officeDocument/2006/relationships/hyperlink" Target="mailto:laterrazadesanjuan@gmail.com" TargetMode="External"/><Relationship Id="rId258" Type="http://schemas.openxmlformats.org/officeDocument/2006/relationships/hyperlink" Target="mailto:frontdesk@villamontana.com" TargetMode="External"/><Relationship Id="rId279" Type="http://schemas.openxmlformats.org/officeDocument/2006/relationships/hyperlink" Target="mailto:abaez@aquariusresorts.com" TargetMode="External"/><Relationship Id="rId22" Type="http://schemas.openxmlformats.org/officeDocument/2006/relationships/hyperlink" Target="mailto:info@conturcehostel.com" TargetMode="External"/><Relationship Id="rId43" Type="http://schemas.openxmlformats.org/officeDocument/2006/relationships/hyperlink" Target="mailto:info@dreamsmiramar.com" TargetMode="External"/><Relationship Id="rId64" Type="http://schemas.openxmlformats.org/officeDocument/2006/relationships/hyperlink" Target="http://www.coralbythesea.com/" TargetMode="External"/><Relationship Id="rId118" Type="http://schemas.openxmlformats.org/officeDocument/2006/relationships/hyperlink" Target="http://www.hyatt.com/" TargetMode="External"/><Relationship Id="rId139" Type="http://schemas.openxmlformats.org/officeDocument/2006/relationships/hyperlink" Target="http://www.paradorvillasdelmarhau.com/" TargetMode="External"/><Relationship Id="rId290" Type="http://schemas.openxmlformats.org/officeDocument/2006/relationships/hyperlink" Target="mailto:supervisor@mayaguezplaza.com" TargetMode="External"/><Relationship Id="rId304" Type="http://schemas.openxmlformats.org/officeDocument/2006/relationships/hyperlink" Target="mailto:gm@poncealoft.com" TargetMode="External"/><Relationship Id="rId85" Type="http://schemas.openxmlformats.org/officeDocument/2006/relationships/hyperlink" Target="http://www.canariolagoonhotel.com/" TargetMode="External"/><Relationship Id="rId150" Type="http://schemas.openxmlformats.org/officeDocument/2006/relationships/hyperlink" Target="http://www.casaverdehotel.com/" TargetMode="External"/><Relationship Id="rId171" Type="http://schemas.openxmlformats.org/officeDocument/2006/relationships/hyperlink" Target="http://www.hotelyunquemar.com/" TargetMode="External"/><Relationship Id="rId192" Type="http://schemas.openxmlformats.org/officeDocument/2006/relationships/hyperlink" Target="http://www.acaciaboutiquehotel.com/" TargetMode="External"/><Relationship Id="rId206" Type="http://schemas.openxmlformats.org/officeDocument/2006/relationships/hyperlink" Target="mailto:nivea.rivera@hyatt.com" TargetMode="External"/><Relationship Id="rId227" Type="http://schemas.openxmlformats.org/officeDocument/2006/relationships/hyperlink" Target="mailto:comfortinnsanjuan@gmail.com" TargetMode="External"/><Relationship Id="rId248" Type="http://schemas.openxmlformats.org/officeDocument/2006/relationships/hyperlink" Target="mailto:johanna.garay@hilton.com" TargetMode="External"/><Relationship Id="rId269" Type="http://schemas.openxmlformats.org/officeDocument/2006/relationships/hyperlink" Target="mailto:info@villacofresi.com" TargetMode="External"/><Relationship Id="rId12" Type="http://schemas.openxmlformats.org/officeDocument/2006/relationships/hyperlink" Target="mailto:ccarrero@trypislaverde.com" TargetMode="External"/><Relationship Id="rId33" Type="http://schemas.openxmlformats.org/officeDocument/2006/relationships/hyperlink" Target="mailto:abel@mislavillalba.com" TargetMode="External"/><Relationship Id="rId108" Type="http://schemas.openxmlformats.org/officeDocument/2006/relationships/hyperlink" Target="http://www.candelerobeachhotel.com/" TargetMode="External"/><Relationship Id="rId129" Type="http://schemas.openxmlformats.org/officeDocument/2006/relationships/hyperlink" Target="http://www.haciendaeljibarito.com/" TargetMode="External"/><Relationship Id="rId280" Type="http://schemas.openxmlformats.org/officeDocument/2006/relationships/hyperlink" Target="mailto:gisela.rivera@thewavehotel.com" TargetMode="External"/><Relationship Id="rId54" Type="http://schemas.openxmlformats.org/officeDocument/2006/relationships/hyperlink" Target="mailto:hotelbohobeachclub@gmail.com" TargetMode="External"/><Relationship Id="rId75" Type="http://schemas.openxmlformats.org/officeDocument/2006/relationships/hyperlink" Target="http://www.ciqalasuites.com/" TargetMode="External"/><Relationship Id="rId96" Type="http://schemas.openxmlformats.org/officeDocument/2006/relationships/hyperlink" Target="http://www.villaherencia.com/" TargetMode="External"/><Relationship Id="rId140" Type="http://schemas.openxmlformats.org/officeDocument/2006/relationships/hyperlink" Target="http://www.royalisabela.com/" TargetMode="External"/><Relationship Id="rId161" Type="http://schemas.openxmlformats.org/officeDocument/2006/relationships/hyperlink" Target="http://www.haciendagripinas.tripod.com/" TargetMode="External"/><Relationship Id="rId182" Type="http://schemas.openxmlformats.org/officeDocument/2006/relationships/hyperlink" Target="http://www.elsanjuanhotel.com/" TargetMode="External"/><Relationship Id="rId217" Type="http://schemas.openxmlformats.org/officeDocument/2006/relationships/hyperlink" Target="mailto:coralbysea@prtc.net" TargetMode="External"/><Relationship Id="rId6" Type="http://schemas.openxmlformats.org/officeDocument/2006/relationships/hyperlink" Target="mailto:jose.torres@stregishotel.com" TargetMode="External"/><Relationship Id="rId238" Type="http://schemas.openxmlformats.org/officeDocument/2006/relationships/hyperlink" Target="mailto:reservations@oliveboutiquehotel.com" TargetMode="External"/><Relationship Id="rId259" Type="http://schemas.openxmlformats.org/officeDocument/2006/relationships/hyperlink" Target="mailto:lajamaca@yahoo.com" TargetMode="External"/><Relationship Id="rId23" Type="http://schemas.openxmlformats.org/officeDocument/2006/relationships/hyperlink" Target="mailto:dcortez@luquillosunrise.com" TargetMode="External"/><Relationship Id="rId119" Type="http://schemas.openxmlformats.org/officeDocument/2006/relationships/hyperlink" Target="http://www.comfortinnpr.com/" TargetMode="External"/><Relationship Id="rId270" Type="http://schemas.openxmlformats.org/officeDocument/2006/relationships/hyperlink" Target="mailto:ernestovallepr@gmail.com" TargetMode="External"/><Relationship Id="rId291" Type="http://schemas.openxmlformats.org/officeDocument/2006/relationships/hyperlink" Target="mailto:christian.nieves@marriott.com" TargetMode="External"/><Relationship Id="rId305" Type="http://schemas.openxmlformats.org/officeDocument/2006/relationships/hyperlink" Target="http://www.turtlebayinn.com/" TargetMode="External"/><Relationship Id="rId44" Type="http://schemas.openxmlformats.org/officeDocument/2006/relationships/hyperlink" Target="mailto:frontdesk@lazyparrot.com" TargetMode="External"/><Relationship Id="rId65" Type="http://schemas.openxmlformats.org/officeDocument/2006/relationships/hyperlink" Target="http://www.sjcourtyard.com/" TargetMode="External"/><Relationship Id="rId86" Type="http://schemas.openxmlformats.org/officeDocument/2006/relationships/hyperlink" Target="http://www.sanjuandoubletree.com/" TargetMode="External"/><Relationship Id="rId130" Type="http://schemas.openxmlformats.org/officeDocument/2006/relationships/hyperlink" Target="http://www.casacampopr.com/" TargetMode="External"/><Relationship Id="rId151" Type="http://schemas.openxmlformats.org/officeDocument/2006/relationships/hyperlink" Target="http://www.coconutpalmsinn.weebly.com/" TargetMode="External"/><Relationship Id="rId172" Type="http://schemas.openxmlformats.org/officeDocument/2006/relationships/hyperlink" Target="http://www.tropicalinnspr.com/" TargetMode="External"/><Relationship Id="rId193" Type="http://schemas.openxmlformats.org/officeDocument/2006/relationships/hyperlink" Target="mailto:info@hixisland.com" TargetMode="External"/><Relationship Id="rId207" Type="http://schemas.openxmlformats.org/officeDocument/2006/relationships/hyperlink" Target="mailto:info.oceanfront@yahoo.com" TargetMode="External"/><Relationship Id="rId228" Type="http://schemas.openxmlformats.org/officeDocument/2006/relationships/hyperlink" Target="mailto:Yodil.caban@hilton.com" TargetMode="External"/><Relationship Id="rId249" Type="http://schemas.openxmlformats.org/officeDocument/2006/relationships/hyperlink" Target="mailto:paradorelbuencafe@gmail.com" TargetMode="External"/><Relationship Id="rId13" Type="http://schemas.openxmlformats.org/officeDocument/2006/relationships/hyperlink" Target="mailto:rnewman@verdanzahotel.com" TargetMode="External"/><Relationship Id="rId109" Type="http://schemas.openxmlformats.org/officeDocument/2006/relationships/hyperlink" Target="http://www.bahiabeachpuertorico.com/st-regis" TargetMode="External"/><Relationship Id="rId260" Type="http://schemas.openxmlformats.org/officeDocument/2006/relationships/hyperlink" Target="mailto:alopez@hitcmayaguez.com" TargetMode="External"/><Relationship Id="rId281" Type="http://schemas.openxmlformats.org/officeDocument/2006/relationships/hyperlink" Target="mailto:Alex.botana@hyattvoi.com" TargetMode="External"/><Relationship Id="rId34" Type="http://schemas.openxmlformats.org/officeDocument/2006/relationships/hyperlink" Target="mailto:villahau@gmail.com" TargetMode="External"/><Relationship Id="rId55" Type="http://schemas.openxmlformats.org/officeDocument/2006/relationships/hyperlink" Target="mailto:viequesamistad@aol.com" TargetMode="External"/><Relationship Id="rId76" Type="http://schemas.openxmlformats.org/officeDocument/2006/relationships/hyperlink" Target="http://www.comfortinnsanjuan.com/" TargetMode="External"/><Relationship Id="rId97" Type="http://schemas.openxmlformats.org/officeDocument/2006/relationships/hyperlink" Target="http://www.laconcharesort.com/" TargetMode="External"/><Relationship Id="rId120" Type="http://schemas.openxmlformats.org/officeDocument/2006/relationships/hyperlink" Target="http://www.courtyardaguadilla.com/" TargetMode="External"/><Relationship Id="rId141" Type="http://schemas.openxmlformats.org/officeDocument/2006/relationships/hyperlink" Target="http://www.villamontana.com/" TargetMode="External"/><Relationship Id="rId7" Type="http://schemas.openxmlformats.org/officeDocument/2006/relationships/hyperlink" Target="mailto:boquemar@prtc.net" TargetMode="External"/><Relationship Id="rId162" Type="http://schemas.openxmlformats.org/officeDocument/2006/relationships/hyperlink" Target="http://www.medialunapr.com/" TargetMode="External"/><Relationship Id="rId183" Type="http://schemas.openxmlformats.org/officeDocument/2006/relationships/hyperlink" Target="http://www.conturcehostel.com/" TargetMode="External"/><Relationship Id="rId218" Type="http://schemas.openxmlformats.org/officeDocument/2006/relationships/hyperlink" Target="mailto:sharilyn.toko@hilton.com" TargetMode="External"/><Relationship Id="rId239" Type="http://schemas.openxmlformats.org/officeDocument/2006/relationships/hyperlink" Target="mailto:info@sjsuites.com" TargetMode="External"/><Relationship Id="rId2" Type="http://schemas.openxmlformats.org/officeDocument/2006/relationships/hyperlink" Target="mailto:hotelmedialuna1@gmail.com" TargetMode="External"/><Relationship Id="rId29" Type="http://schemas.openxmlformats.org/officeDocument/2006/relationships/hyperlink" Target="mailto:info@casaflamboyantpr.com" TargetMode="External"/><Relationship Id="rId250" Type="http://schemas.openxmlformats.org/officeDocument/2006/relationships/hyperlink" Target="mailto:puntamaracayoresort@yahoo.com" TargetMode="External"/><Relationship Id="rId255" Type="http://schemas.openxmlformats.org/officeDocument/2006/relationships/hyperlink" Target="mailto:ttorres@wemanagepr.com" TargetMode="External"/><Relationship Id="rId271" Type="http://schemas.openxmlformats.org/officeDocument/2006/relationships/hyperlink" Target="mailto:yaiza.arveloserrano@gmail.com" TargetMode="External"/><Relationship Id="rId276" Type="http://schemas.openxmlformats.org/officeDocument/2006/relationships/hyperlink" Target="http://www.maleconhouse.com/" TargetMode="External"/><Relationship Id="rId292" Type="http://schemas.openxmlformats.org/officeDocument/2006/relationships/hyperlink" Target="http://www.alofthotelmarriott.com/" TargetMode="External"/><Relationship Id="rId297" Type="http://schemas.openxmlformats.org/officeDocument/2006/relationships/hyperlink" Target="http://www.fullmoonhotelandrestaurant.com/" TargetMode="External"/><Relationship Id="rId306" Type="http://schemas.openxmlformats.org/officeDocument/2006/relationships/hyperlink" Target="mailto:turtlebayparguera@gmail.com" TargetMode="External"/><Relationship Id="rId24" Type="http://schemas.openxmlformats.org/officeDocument/2006/relationships/hyperlink" Target="mailto:jlopez@royalisabela.com" TargetMode="External"/><Relationship Id="rId40" Type="http://schemas.openxmlformats.org/officeDocument/2006/relationships/hyperlink" Target="mailto:reservations@caribehotel.com" TargetMode="External"/><Relationship Id="rId45" Type="http://schemas.openxmlformats.org/officeDocument/2006/relationships/hyperlink" Target="mailto:dconnolly@elconresort.com" TargetMode="External"/><Relationship Id="rId66" Type="http://schemas.openxmlformats.org/officeDocument/2006/relationships/hyperlink" Target="http://www.embassysuitessanjuan.com/" TargetMode="External"/><Relationship Id="rId87" Type="http://schemas.openxmlformats.org/officeDocument/2006/relationships/hyperlink" Target="http://www.dreaminnpr.com/" TargetMode="External"/><Relationship Id="rId110" Type="http://schemas.openxmlformats.org/officeDocument/2006/relationships/hyperlink" Target="http://www.wyndhamhotels.com/wyndham-grand/rio-grande-puerto-rico" TargetMode="External"/><Relationship Id="rId115" Type="http://schemas.openxmlformats.org/officeDocument/2006/relationships/hyperlink" Target="http://www.hyattresidenceclub.com/" TargetMode="External"/><Relationship Id="rId131" Type="http://schemas.openxmlformats.org/officeDocument/2006/relationships/hyperlink" Target="http://www.dosangelesdelmar.com/" TargetMode="External"/><Relationship Id="rId136" Type="http://schemas.openxmlformats.org/officeDocument/2006/relationships/hyperlink" Target="http://www.combatebeach.com/" TargetMode="External"/><Relationship Id="rId157" Type="http://schemas.openxmlformats.org/officeDocument/2006/relationships/hyperlink" Target="http://www.haciendalamocha.com/" TargetMode="External"/><Relationship Id="rId178" Type="http://schemas.openxmlformats.org/officeDocument/2006/relationships/hyperlink" Target="http://www.parkroyalclubcala.com/" TargetMode="External"/><Relationship Id="rId301" Type="http://schemas.openxmlformats.org/officeDocument/2006/relationships/hyperlink" Target="http://www.tapiahause.com/" TargetMode="External"/><Relationship Id="rId61" Type="http://schemas.openxmlformats.org/officeDocument/2006/relationships/hyperlink" Target="mailto:info@352guesthouse.com" TargetMode="External"/><Relationship Id="rId82" Type="http://schemas.openxmlformats.org/officeDocument/2006/relationships/hyperlink" Target="http://www.casacondadohotel.com/" TargetMode="External"/><Relationship Id="rId152" Type="http://schemas.openxmlformats.org/officeDocument/2006/relationships/hyperlink" Target="http://www.costabahiahotel.com/" TargetMode="External"/><Relationship Id="rId173" Type="http://schemas.openxmlformats.org/officeDocument/2006/relationships/hyperlink" Target="http://www.casaflamboyantpr.com/" TargetMode="External"/><Relationship Id="rId194" Type="http://schemas.openxmlformats.org/officeDocument/2006/relationships/hyperlink" Target="mailto:ereservation@olvhotel.com" TargetMode="External"/><Relationship Id="rId199" Type="http://schemas.openxmlformats.org/officeDocument/2006/relationships/hyperlink" Target="mailto:viequesguesthouse@hotmail.com" TargetMode="External"/><Relationship Id="rId203" Type="http://schemas.openxmlformats.org/officeDocument/2006/relationships/hyperlink" Target="mailto:info@nomadahostel.com" TargetMode="External"/><Relationship Id="rId208" Type="http://schemas.openxmlformats.org/officeDocument/2006/relationships/hyperlink" Target="mailto:info@fajardoinn.com" TargetMode="External"/><Relationship Id="rId229" Type="http://schemas.openxmlformats.org/officeDocument/2006/relationships/hyperlink" Target="mailto:dreaminnpr@gmail.com" TargetMode="External"/><Relationship Id="rId19" Type="http://schemas.openxmlformats.org/officeDocument/2006/relationships/hyperlink" Target="mailto:concierge@seagatehotel.com" TargetMode="External"/><Relationship Id="rId224" Type="http://schemas.openxmlformats.org/officeDocument/2006/relationships/hyperlink" Target="mailto:info@casacondadohotel.com" TargetMode="External"/><Relationship Id="rId240" Type="http://schemas.openxmlformats.org/officeDocument/2006/relationships/hyperlink" Target="mailto:sandy@sandybeachhotelpr.com" TargetMode="External"/><Relationship Id="rId245" Type="http://schemas.openxmlformats.org/officeDocument/2006/relationships/hyperlink" Target="mailto:info@tropicalinnspr.com" TargetMode="External"/><Relationship Id="rId261" Type="http://schemas.openxmlformats.org/officeDocument/2006/relationships/hyperlink" Target="mailto:sales@mayaguezresort.com" TargetMode="External"/><Relationship Id="rId266" Type="http://schemas.openxmlformats.org/officeDocument/2006/relationships/hyperlink" Target="mailto:dosangelesdelmar@yahoo.com" TargetMode="External"/><Relationship Id="rId287" Type="http://schemas.openxmlformats.org/officeDocument/2006/relationships/hyperlink" Target="mailto:kelley.cosgrove@Fairmont.com" TargetMode="External"/><Relationship Id="rId14" Type="http://schemas.openxmlformats.org/officeDocument/2006/relationships/hyperlink" Target="mailto:ivelisse@aubergehaven.com" TargetMode="External"/><Relationship Id="rId30" Type="http://schemas.openxmlformats.org/officeDocument/2006/relationships/hyperlink" Target="mailto:booking@hotelcolonial.com" TargetMode="External"/><Relationship Id="rId35" Type="http://schemas.openxmlformats.org/officeDocument/2006/relationships/hyperlink" Target="mailto:info@rainforestinn.com" TargetMode="External"/><Relationship Id="rId56" Type="http://schemas.openxmlformats.org/officeDocument/2006/relationships/hyperlink" Target="mailto:elsangeronimohotel@gmail.com" TargetMode="External"/><Relationship Id="rId77" Type="http://schemas.openxmlformats.org/officeDocument/2006/relationships/hyperlink" Target="http://www.condadovanderbilt.com/" TargetMode="External"/><Relationship Id="rId100" Type="http://schemas.openxmlformats.org/officeDocument/2006/relationships/hyperlink" Target="http://www.marriott.com/" TargetMode="External"/><Relationship Id="rId105" Type="http://schemas.openxmlformats.org/officeDocument/2006/relationships/hyperlink" Target="http://www.sandybeach.com/" TargetMode="External"/><Relationship Id="rId126" Type="http://schemas.openxmlformats.org/officeDocument/2006/relationships/hyperlink" Target="http://www.rinconbeach.com/" TargetMode="External"/><Relationship Id="rId147" Type="http://schemas.openxmlformats.org/officeDocument/2006/relationships/hyperlink" Target="http://www.holidayinn.com/" TargetMode="External"/><Relationship Id="rId168" Type="http://schemas.openxmlformats.org/officeDocument/2006/relationships/hyperlink" Target="http://www.lascasitasvillage.com/" TargetMode="External"/><Relationship Id="rId282" Type="http://schemas.openxmlformats.org/officeDocument/2006/relationships/hyperlink" Target="mailto:roberto.mosquera@sheraton.com" TargetMode="External"/><Relationship Id="rId8" Type="http://schemas.openxmlformats.org/officeDocument/2006/relationships/hyperlink" Target="mailto:jramos@paradorvillassotomayor.com" TargetMode="External"/><Relationship Id="rId51" Type="http://schemas.openxmlformats.org/officeDocument/2006/relationships/hyperlink" Target="mailto:erosa@sjcourtyard.com" TargetMode="External"/><Relationship Id="rId72" Type="http://schemas.openxmlformats.org/officeDocument/2006/relationships/hyperlink" Target="http://www.villaverdeinnsj.com/" TargetMode="External"/><Relationship Id="rId93" Type="http://schemas.openxmlformats.org/officeDocument/2006/relationships/hyperlink" Target="http://www.hotelmiramarpr.com/" TargetMode="External"/><Relationship Id="rId98" Type="http://schemas.openxmlformats.org/officeDocument/2006/relationships/hyperlink" Target="http://www.laterrazahotelsanjuan.com/" TargetMode="External"/><Relationship Id="rId121" Type="http://schemas.openxmlformats.org/officeDocument/2006/relationships/hyperlink" Target="http://www.villafor&#237;n.com/" TargetMode="External"/><Relationship Id="rId142" Type="http://schemas.openxmlformats.org/officeDocument/2006/relationships/hyperlink" Target="http://www.lajamacapr.com/" TargetMode="External"/><Relationship Id="rId163" Type="http://schemas.openxmlformats.org/officeDocument/2006/relationships/hyperlink" Target="http://www.4casitas.com/" TargetMode="External"/><Relationship Id="rId184" Type="http://schemas.openxmlformats.org/officeDocument/2006/relationships/hyperlink" Target="http://www.trespalmasinn.com/" TargetMode="External"/><Relationship Id="rId189" Type="http://schemas.openxmlformats.org/officeDocument/2006/relationships/hyperlink" Target="http://www.villacoralguesthouse.com/" TargetMode="External"/><Relationship Id="rId219" Type="http://schemas.openxmlformats.org/officeDocument/2006/relationships/hyperlink" Target="mailto:Mike.Garcia@hilton.com" TargetMode="External"/><Relationship Id="rId3" Type="http://schemas.openxmlformats.org/officeDocument/2006/relationships/hyperlink" Target="mailto:sharilyn.toko@hilton.com" TargetMode="External"/><Relationship Id="rId214" Type="http://schemas.openxmlformats.org/officeDocument/2006/relationships/hyperlink" Target="mailto:info@villadelsolpr.com" TargetMode="External"/><Relationship Id="rId230" Type="http://schemas.openxmlformats.org/officeDocument/2006/relationships/hyperlink" Target="mailto:canariopr@aol.com" TargetMode="External"/><Relationship Id="rId235" Type="http://schemas.openxmlformats.org/officeDocument/2006/relationships/hyperlink" Target="mailto:hoteliberiapr@hotmail.com" TargetMode="External"/><Relationship Id="rId251" Type="http://schemas.openxmlformats.org/officeDocument/2006/relationships/hyperlink" Target="mailto:BauzoBrenda@yahoo.com" TargetMode="External"/><Relationship Id="rId256" Type="http://schemas.openxmlformats.org/officeDocument/2006/relationships/hyperlink" Target="mailto:vacations@cofresibeach.com" TargetMode="External"/><Relationship Id="rId277" Type="http://schemas.openxmlformats.org/officeDocument/2006/relationships/hyperlink" Target="mailto:gisela.rivera@thewavehotel.com" TargetMode="External"/><Relationship Id="rId298" Type="http://schemas.openxmlformats.org/officeDocument/2006/relationships/hyperlink" Target="mailto:fullmoonhotelinc@gmail.com" TargetMode="External"/><Relationship Id="rId25" Type="http://schemas.openxmlformats.org/officeDocument/2006/relationships/hyperlink" Target="mailto:info@coralpr.com" TargetMode="External"/><Relationship Id="rId46" Type="http://schemas.openxmlformats.org/officeDocument/2006/relationships/hyperlink" Target="mailto:enidcancel@gmail.com" TargetMode="External"/><Relationship Id="rId67" Type="http://schemas.openxmlformats.org/officeDocument/2006/relationships/hyperlink" Target="http://www.airporthotelpr.com/" TargetMode="External"/><Relationship Id="rId116" Type="http://schemas.openxmlformats.org/officeDocument/2006/relationships/hyperlink" Target="http://www.paradorelbuencafe.com/" TargetMode="External"/><Relationship Id="rId137" Type="http://schemas.openxmlformats.org/officeDocument/2006/relationships/hyperlink" Target="http://www.copamarina.com/" TargetMode="External"/><Relationship Id="rId158" Type="http://schemas.openxmlformats.org/officeDocument/2006/relationships/hyperlink" Target="http://www.ponceplazahotelandcasino.com/" TargetMode="External"/><Relationship Id="rId272" Type="http://schemas.openxmlformats.org/officeDocument/2006/relationships/hyperlink" Target="mailto:gunther.mainka@hilton.com" TargetMode="External"/><Relationship Id="rId293" Type="http://schemas.openxmlformats.org/officeDocument/2006/relationships/hyperlink" Target="http://www.marinadesalinas.com/" TargetMode="External"/><Relationship Id="rId302" Type="http://schemas.openxmlformats.org/officeDocument/2006/relationships/hyperlink" Target="mailto:yelitza@tapiahause.com" TargetMode="External"/><Relationship Id="rId20" Type="http://schemas.openxmlformats.org/officeDocument/2006/relationships/hyperlink" Target="mailto:jlaguna@aquariusresorts.com" TargetMode="External"/><Relationship Id="rId41" Type="http://schemas.openxmlformats.org/officeDocument/2006/relationships/hyperlink" Target="mailto:pierrealex@serafinabeachhotel.com" TargetMode="External"/><Relationship Id="rId62" Type="http://schemas.openxmlformats.org/officeDocument/2006/relationships/hyperlink" Target="http://www.marestclair.com/" TargetMode="External"/><Relationship Id="rId83" Type="http://schemas.openxmlformats.org/officeDocument/2006/relationships/hyperlink" Target="http://www.caribehilton.com/" TargetMode="External"/><Relationship Id="rId88" Type="http://schemas.openxmlformats.org/officeDocument/2006/relationships/hyperlink" Target="http://www.canarioboutiquehotel.com/" TargetMode="External"/><Relationship Id="rId111" Type="http://schemas.openxmlformats.org/officeDocument/2006/relationships/hyperlink" Target="http://www.ritzcarlton.com/" TargetMode="External"/><Relationship Id="rId132" Type="http://schemas.openxmlformats.org/officeDocument/2006/relationships/hyperlink" Target="http://www.quecheverepr.com/" TargetMode="External"/><Relationship Id="rId153" Type="http://schemas.openxmlformats.org/officeDocument/2006/relationships/hyperlink" Target="http://www.hilton.com/" TargetMode="External"/><Relationship Id="rId174" Type="http://schemas.openxmlformats.org/officeDocument/2006/relationships/hyperlink" Target="http://www.rainforestinnpr.com/" TargetMode="External"/><Relationship Id="rId179" Type="http://schemas.openxmlformats.org/officeDocument/2006/relationships/hyperlink" Target="http://www.condadoplaza.com/" TargetMode="External"/><Relationship Id="rId195" Type="http://schemas.openxmlformats.org/officeDocument/2006/relationships/hyperlink" Target="http://www.olvhotel.com/" TargetMode="External"/><Relationship Id="rId209" Type="http://schemas.openxmlformats.org/officeDocument/2006/relationships/hyperlink" Target="http://www.villageinnpr.com/" TargetMode="External"/><Relationship Id="rId190" Type="http://schemas.openxmlformats.org/officeDocument/2006/relationships/hyperlink" Target="http://www.tropicalinnspr.com/" TargetMode="External"/><Relationship Id="rId204" Type="http://schemas.openxmlformats.org/officeDocument/2006/relationships/hyperlink" Target="mailto:maria.rouco@hyatt.com" TargetMode="External"/><Relationship Id="rId220" Type="http://schemas.openxmlformats.org/officeDocument/2006/relationships/hyperlink" Target="mailto:csantana@waterbeachhotel.com" TargetMode="External"/><Relationship Id="rId225" Type="http://schemas.openxmlformats.org/officeDocument/2006/relationships/hyperlink" Target="mailto:oterobuenaga@gmail.com" TargetMode="External"/><Relationship Id="rId241" Type="http://schemas.openxmlformats.org/officeDocument/2006/relationships/hyperlink" Target="mailto:mjose227@aol.com" TargetMode="External"/><Relationship Id="rId246" Type="http://schemas.openxmlformats.org/officeDocument/2006/relationships/hyperlink" Target="mailto:info@tropicalinnspr.com" TargetMode="External"/><Relationship Id="rId267" Type="http://schemas.openxmlformats.org/officeDocument/2006/relationships/hyperlink" Target="mailto:quechevere@gmail.com" TargetMode="External"/><Relationship Id="rId288" Type="http://schemas.openxmlformats.org/officeDocument/2006/relationships/hyperlink" Target="mailto:alexbenus@copamarina.com" TargetMode="External"/><Relationship Id="rId15" Type="http://schemas.openxmlformats.org/officeDocument/2006/relationships/hyperlink" Target="mailto:francisco.martinez@courtyard.com" TargetMode="External"/><Relationship Id="rId36" Type="http://schemas.openxmlformats.org/officeDocument/2006/relationships/hyperlink" Target="mailto:info@trespalmasinn.com" TargetMode="External"/><Relationship Id="rId57" Type="http://schemas.openxmlformats.org/officeDocument/2006/relationships/hyperlink" Target="mailto:crivera@guanica1929.com" TargetMode="External"/><Relationship Id="rId106" Type="http://schemas.openxmlformats.org/officeDocument/2006/relationships/hyperlink" Target="http://www.ihphospitality.com/leconsulat" TargetMode="External"/><Relationship Id="rId127" Type="http://schemas.openxmlformats.org/officeDocument/2006/relationships/hyperlink" Target="http://www.rinconofthesea.com/" TargetMode="External"/><Relationship Id="rId262" Type="http://schemas.openxmlformats.org/officeDocument/2006/relationships/hyperlink" Target="mailto:contahotelelguajataca@gmail.com" TargetMode="External"/><Relationship Id="rId283" Type="http://schemas.openxmlformats.org/officeDocument/2006/relationships/hyperlink" Target="http://www.bqnresort.com/" TargetMode="External"/><Relationship Id="rId10" Type="http://schemas.openxmlformats.org/officeDocument/2006/relationships/hyperlink" Target="mailto:rfernandez@highgate.com" TargetMode="External"/><Relationship Id="rId31" Type="http://schemas.openxmlformats.org/officeDocument/2006/relationships/hyperlink" Target="mailto:reservation@candelerobeachresort.com" TargetMode="External"/><Relationship Id="rId52" Type="http://schemas.openxmlformats.org/officeDocument/2006/relationships/hyperlink" Target="mailto:nstolzlechner@wyndham.com" TargetMode="External"/><Relationship Id="rId73" Type="http://schemas.openxmlformats.org/officeDocument/2006/relationships/hyperlink" Target="http://www.hotelcasablancapr.com/" TargetMode="External"/><Relationship Id="rId78" Type="http://schemas.openxmlformats.org/officeDocument/2006/relationships/hyperlink" Target="http://www.coralpr.com/" TargetMode="External"/><Relationship Id="rId94" Type="http://schemas.openxmlformats.org/officeDocument/2006/relationships/hyperlink" Target="http://www.hyatt.com/" TargetMode="External"/><Relationship Id="rId99" Type="http://schemas.openxmlformats.org/officeDocument/2006/relationships/hyperlink" Target="http://www.oliveboutiquehotel.com/" TargetMode="External"/><Relationship Id="rId101" Type="http://schemas.openxmlformats.org/officeDocument/2006/relationships/hyperlink" Target="http://www.sjsuites.com/" TargetMode="External"/><Relationship Id="rId122" Type="http://schemas.openxmlformats.org/officeDocument/2006/relationships/hyperlink" Target="http://www.faroparador.com/" TargetMode="External"/><Relationship Id="rId143" Type="http://schemas.openxmlformats.org/officeDocument/2006/relationships/hyperlink" Target="http://www.nautiluspr.com/" TargetMode="External"/><Relationship Id="rId148" Type="http://schemas.openxmlformats.org/officeDocument/2006/relationships/hyperlink" Target="http://www.mayaguezresort.com/" TargetMode="External"/><Relationship Id="rId164" Type="http://schemas.openxmlformats.org/officeDocument/2006/relationships/hyperlink" Target="mailto:swtourispr@gmail.com" TargetMode="External"/><Relationship Id="rId169" Type="http://schemas.openxmlformats.org/officeDocument/2006/relationships/hyperlink" Target="http://www.fajardoinn.com/" TargetMode="External"/><Relationship Id="rId185" Type="http://schemas.openxmlformats.org/officeDocument/2006/relationships/hyperlink" Target="http://www.casaamistad.com/" TargetMode="External"/><Relationship Id="rId4" Type="http://schemas.openxmlformats.org/officeDocument/2006/relationships/hyperlink" Target="mailto:Olga.areizaga@marriott.com" TargetMode="External"/><Relationship Id="rId9" Type="http://schemas.openxmlformats.org/officeDocument/2006/relationships/hyperlink" Target="mailto:management@villaparguerapr.com" TargetMode="External"/><Relationship Id="rId180" Type="http://schemas.openxmlformats.org/officeDocument/2006/relationships/hyperlink" Target="http://www.thewavehotel.com/" TargetMode="External"/><Relationship Id="rId210" Type="http://schemas.openxmlformats.org/officeDocument/2006/relationships/hyperlink" Target="mailto:thevillagehotelpr@gmail.com" TargetMode="External"/><Relationship Id="rId215" Type="http://schemas.openxmlformats.org/officeDocument/2006/relationships/hyperlink" Target="mailto:reservations@acaciaseasideinn.com" TargetMode="External"/><Relationship Id="rId236" Type="http://schemas.openxmlformats.org/officeDocument/2006/relationships/hyperlink" Target="mailto:jsanchez@miramarhotelpr.com" TargetMode="External"/><Relationship Id="rId257" Type="http://schemas.openxmlformats.org/officeDocument/2006/relationships/hyperlink" Target="mailto:combatebeachresort@live.com" TargetMode="External"/><Relationship Id="rId278" Type="http://schemas.openxmlformats.org/officeDocument/2006/relationships/hyperlink" Target="mailto:horlando91@yahoo.com" TargetMode="External"/><Relationship Id="rId26" Type="http://schemas.openxmlformats.org/officeDocument/2006/relationships/hyperlink" Target="mailto:antonio@mbhpr.com" TargetMode="External"/><Relationship Id="rId231" Type="http://schemas.openxmlformats.org/officeDocument/2006/relationships/hyperlink" Target="mailto:ivelisse@aubergehaven.com" TargetMode="External"/><Relationship Id="rId252" Type="http://schemas.openxmlformats.org/officeDocument/2006/relationships/hyperlink" Target="mailto:gm@courtyardaguadilla.com" TargetMode="External"/><Relationship Id="rId273" Type="http://schemas.openxmlformats.org/officeDocument/2006/relationships/hyperlink" Target="mailto:lrodriguez@hitcponce.com" TargetMode="External"/><Relationship Id="rId294" Type="http://schemas.openxmlformats.org/officeDocument/2006/relationships/hyperlink" Target="mailto:marinadesalinas@hotmail.com" TargetMode="External"/><Relationship Id="rId47" Type="http://schemas.openxmlformats.org/officeDocument/2006/relationships/hyperlink" Target="mailto:lamochaguesthouse@gmail.com" TargetMode="External"/><Relationship Id="rId68" Type="http://schemas.openxmlformats.org/officeDocument/2006/relationships/hyperlink" Target="http://www.waterbeachhotel.com/" TargetMode="External"/><Relationship Id="rId89" Type="http://schemas.openxmlformats.org/officeDocument/2006/relationships/hyperlink" Target="http://www.holidayinnexpresscondado.com/" TargetMode="External"/><Relationship Id="rId112" Type="http://schemas.openxmlformats.org/officeDocument/2006/relationships/hyperlink" Target="http://www.aquariusvacationclub.com/" TargetMode="External"/><Relationship Id="rId133" Type="http://schemas.openxmlformats.org/officeDocument/2006/relationships/hyperlink" Target="http://www.lazyparrot.com/" TargetMode="External"/><Relationship Id="rId154" Type="http://schemas.openxmlformats.org/officeDocument/2006/relationships/hyperlink" Target="http://www.holidayinn.com/" TargetMode="External"/><Relationship Id="rId175" Type="http://schemas.openxmlformats.org/officeDocument/2006/relationships/hyperlink" Target="http://www.dosaguasriogrande.com/" TargetMode="External"/><Relationship Id="rId196" Type="http://schemas.openxmlformats.org/officeDocument/2006/relationships/hyperlink" Target="http://www.a2tiempos.com/" TargetMode="External"/><Relationship Id="rId200" Type="http://schemas.openxmlformats.org/officeDocument/2006/relationships/hyperlink" Target="mailto:hotelmitierra.reservaciones@gmail.com" TargetMode="External"/><Relationship Id="rId16" Type="http://schemas.openxmlformats.org/officeDocument/2006/relationships/hyperlink" Target="mailto:info@puertoricodreams.com" TargetMode="External"/><Relationship Id="rId221" Type="http://schemas.openxmlformats.org/officeDocument/2006/relationships/hyperlink" Target="mailto:hneumann@condadopalm.com" TargetMode="External"/><Relationship Id="rId242" Type="http://schemas.openxmlformats.org/officeDocument/2006/relationships/hyperlink" Target="mailto:Hotelyunquemar@gmail.com" TargetMode="External"/><Relationship Id="rId263" Type="http://schemas.openxmlformats.org/officeDocument/2006/relationships/hyperlink" Target="mailto:info@besidethepointe.com" TargetMode="External"/><Relationship Id="rId284" Type="http://schemas.openxmlformats.org/officeDocument/2006/relationships/hyperlink" Target="mailto:seniorsupervisor@bqnresort.com" TargetMode="External"/><Relationship Id="rId37" Type="http://schemas.openxmlformats.org/officeDocument/2006/relationships/hyperlink" Target="mailto:rafa@sofohotels.com" TargetMode="External"/><Relationship Id="rId58" Type="http://schemas.openxmlformats.org/officeDocument/2006/relationships/hyperlink" Target="mailto:casacampo.pr@gmail.com" TargetMode="External"/><Relationship Id="rId79" Type="http://schemas.openxmlformats.org/officeDocument/2006/relationships/hyperlink" Target="http://www.marriott.com/" TargetMode="External"/><Relationship Id="rId102" Type="http://schemas.openxmlformats.org/officeDocument/2006/relationships/hyperlink" Target="http://www.sangeronimohotel.com/" TargetMode="External"/><Relationship Id="rId123" Type="http://schemas.openxmlformats.org/officeDocument/2006/relationships/hyperlink" Target="http://www.bohobeachclubpr.com/" TargetMode="External"/><Relationship Id="rId144" Type="http://schemas.openxmlformats.org/officeDocument/2006/relationships/hyperlink" Target="http://www.villaparguerapr.com/" TargetMode="External"/><Relationship Id="rId90" Type="http://schemas.openxmlformats.org/officeDocument/2006/relationships/hyperlink" Target="http://www.hosteriadelmar.com/" TargetMode="External"/><Relationship Id="rId165" Type="http://schemas.openxmlformats.org/officeDocument/2006/relationships/hyperlink" Target="http://www.352guesthouse.com/" TargetMode="External"/><Relationship Id="rId186" Type="http://schemas.openxmlformats.org/officeDocument/2006/relationships/hyperlink" Target="http://www.haciendatamarindo.com/" TargetMode="External"/><Relationship Id="rId211" Type="http://schemas.openxmlformats.org/officeDocument/2006/relationships/hyperlink" Target="http://www.hyattregencygrandreservepuertorico.com/" TargetMode="External"/><Relationship Id="rId232" Type="http://schemas.openxmlformats.org/officeDocument/2006/relationships/hyperlink" Target="mailto:hosteria@caribe.net" TargetMode="External"/><Relationship Id="rId253" Type="http://schemas.openxmlformats.org/officeDocument/2006/relationships/hyperlink" Target="mailto:forin@prtc.net" TargetMode="External"/><Relationship Id="rId274" Type="http://schemas.openxmlformats.org/officeDocument/2006/relationships/hyperlink" Target="mailto:hotelbelgica@yahoo.com" TargetMode="External"/><Relationship Id="rId295" Type="http://schemas.openxmlformats.org/officeDocument/2006/relationships/hyperlink" Target="http://www.icssanjuan.com/" TargetMode="External"/><Relationship Id="rId27" Type="http://schemas.openxmlformats.org/officeDocument/2006/relationships/hyperlink" Target="mailto:rholsten@elconresort.com" TargetMode="External"/><Relationship Id="rId48" Type="http://schemas.openxmlformats.org/officeDocument/2006/relationships/hyperlink" Target="mailto:pitahayaglamping@gmail.com" TargetMode="External"/><Relationship Id="rId69" Type="http://schemas.openxmlformats.org/officeDocument/2006/relationships/hyperlink" Target="http://www.trypislaverde.com/" TargetMode="External"/><Relationship Id="rId113" Type="http://schemas.openxmlformats.org/officeDocument/2006/relationships/hyperlink" Target="http://www.doradobeach.com/" TargetMode="External"/><Relationship Id="rId134" Type="http://schemas.openxmlformats.org/officeDocument/2006/relationships/hyperlink" Target="http://www.jfkey.vip/properties/pitahaya-glamping/" TargetMode="External"/><Relationship Id="rId80" Type="http://schemas.openxmlformats.org/officeDocument/2006/relationships/hyperlink" Target="http://www.hyatt.com/" TargetMode="External"/><Relationship Id="rId155" Type="http://schemas.openxmlformats.org/officeDocument/2006/relationships/hyperlink" Target="http://www.hoteliberiapr.com/" TargetMode="External"/><Relationship Id="rId176" Type="http://schemas.openxmlformats.org/officeDocument/2006/relationships/hyperlink" Target="http://www.myclubwyndham.com/" TargetMode="External"/><Relationship Id="rId197" Type="http://schemas.openxmlformats.org/officeDocument/2006/relationships/hyperlink" Target="mailto:a2tiempos@yahoo.com" TargetMode="External"/><Relationship Id="rId201" Type="http://schemas.openxmlformats.org/officeDocument/2006/relationships/hyperlink" Target="mailto:hctrsanchez@gmail.com" TargetMode="External"/><Relationship Id="rId222" Type="http://schemas.openxmlformats.org/officeDocument/2006/relationships/hyperlink" Target="mailto:pablo.torres@hilton.com" TargetMode="External"/><Relationship Id="rId243" Type="http://schemas.openxmlformats.org/officeDocument/2006/relationships/hyperlink" Target="mailto:info@tropicalinnspr.com" TargetMode="External"/><Relationship Id="rId264" Type="http://schemas.openxmlformats.org/officeDocument/2006/relationships/hyperlink" Target="mailto:bbonbright@casaverdehotel.com" TargetMode="External"/><Relationship Id="rId285" Type="http://schemas.openxmlformats.org/officeDocument/2006/relationships/hyperlink" Target="http://www.casawilson.com/" TargetMode="External"/><Relationship Id="rId17" Type="http://schemas.openxmlformats.org/officeDocument/2006/relationships/hyperlink" Target="mailto:richard.beiner@holidayinnexpresscondado.com" TargetMode="External"/><Relationship Id="rId38" Type="http://schemas.openxmlformats.org/officeDocument/2006/relationships/hyperlink" Target="mailto:info@villacoralguesthouse.com" TargetMode="External"/><Relationship Id="rId59" Type="http://schemas.openxmlformats.org/officeDocument/2006/relationships/hyperlink" Target="mailto:ctguesthousel515@gmail.com" TargetMode="External"/><Relationship Id="rId103" Type="http://schemas.openxmlformats.org/officeDocument/2006/relationships/hyperlink" Target="http://www.sheratonoldsanjuan.com/" TargetMode="External"/><Relationship Id="rId124" Type="http://schemas.openxmlformats.org/officeDocument/2006/relationships/hyperlink" Target="http://www.aquariusvacations.com/" TargetMode="External"/><Relationship Id="rId70" Type="http://schemas.openxmlformats.org/officeDocument/2006/relationships/hyperlink" Target="http://www.vendanzahotel.com/" TargetMode="External"/><Relationship Id="rId91" Type="http://schemas.openxmlformats.org/officeDocument/2006/relationships/hyperlink" Target="http://www.elconvento.com/" TargetMode="External"/><Relationship Id="rId145" Type="http://schemas.openxmlformats.org/officeDocument/2006/relationships/hyperlink" Target="http://www.hotelcolonial.com/" TargetMode="External"/><Relationship Id="rId166" Type="http://schemas.openxmlformats.org/officeDocument/2006/relationships/hyperlink" Target="http://www.visittamboo.com/" TargetMode="External"/><Relationship Id="rId187" Type="http://schemas.openxmlformats.org/officeDocument/2006/relationships/hyperlink" Target="http://www.hixislandhouse.com/" TargetMode="External"/><Relationship Id="rId1" Type="http://schemas.openxmlformats.org/officeDocument/2006/relationships/hyperlink" Target="mailto:gm@airporthotelpr.com" TargetMode="External"/><Relationship Id="rId212" Type="http://schemas.openxmlformats.org/officeDocument/2006/relationships/hyperlink" Target="mailto:yetzaira.tapia@hyatt.com" TargetMode="External"/><Relationship Id="rId233" Type="http://schemas.openxmlformats.org/officeDocument/2006/relationships/hyperlink" Target="mailto:ynevares@decanterhotel.com" TargetMode="External"/><Relationship Id="rId254" Type="http://schemas.openxmlformats.org/officeDocument/2006/relationships/hyperlink" Target="mailto:eric.ruiz@ihphospitality.com" TargetMode="External"/><Relationship Id="rId28" Type="http://schemas.openxmlformats.org/officeDocument/2006/relationships/hyperlink" Target="mailto:wilfredo.marrero@hyatt.com" TargetMode="External"/><Relationship Id="rId49" Type="http://schemas.openxmlformats.org/officeDocument/2006/relationships/hyperlink" Target="mailto:mrivera@condadovanderbilt.com" TargetMode="External"/><Relationship Id="rId114" Type="http://schemas.openxmlformats.org/officeDocument/2006/relationships/hyperlink" Target="http://www.embassysuitesdoradodelmarbeach.com/" TargetMode="External"/><Relationship Id="rId275" Type="http://schemas.openxmlformats.org/officeDocument/2006/relationships/hyperlink" Target="http://www.marriott.com/" TargetMode="External"/><Relationship Id="rId296" Type="http://schemas.openxmlformats.org/officeDocument/2006/relationships/hyperlink" Target="mailto:michael.herrmann@ihg.com" TargetMode="External"/><Relationship Id="rId300" Type="http://schemas.openxmlformats.org/officeDocument/2006/relationships/hyperlink" Target="mailto:reservations@hoteltryst.com" TargetMode="External"/><Relationship Id="rId60" Type="http://schemas.openxmlformats.org/officeDocument/2006/relationships/hyperlink" Target="mailto:canyonboutiquehotel@gmail.com" TargetMode="External"/><Relationship Id="rId81" Type="http://schemas.openxmlformats.org/officeDocument/2006/relationships/hyperlink" Target="http://www.sanmiguelplazahotel.com/" TargetMode="External"/><Relationship Id="rId135" Type="http://schemas.openxmlformats.org/officeDocument/2006/relationships/hyperlink" Target="http://www.boquemar.com/" TargetMode="External"/><Relationship Id="rId156" Type="http://schemas.openxmlformats.org/officeDocument/2006/relationships/hyperlink" Target="http://www.meliacenturyhotel.com/" TargetMode="External"/><Relationship Id="rId177" Type="http://schemas.openxmlformats.org/officeDocument/2006/relationships/hyperlink" Target="mailto:scuevas@parkroyalhotels.com" TargetMode="External"/><Relationship Id="rId198" Type="http://schemas.openxmlformats.org/officeDocument/2006/relationships/hyperlink" Target="http://www.theviequesguesthouse.com/" TargetMode="External"/><Relationship Id="rId202" Type="http://schemas.openxmlformats.org/officeDocument/2006/relationships/hyperlink" Target="http://www.nomadahostel.com/" TargetMode="External"/><Relationship Id="rId223" Type="http://schemas.openxmlformats.org/officeDocument/2006/relationships/hyperlink" Target="mailto:rafaeloller@hotelcasablancapr.com" TargetMode="External"/><Relationship Id="rId244" Type="http://schemas.openxmlformats.org/officeDocument/2006/relationships/hyperlink" Target="mailto:info@maleconhouse.com" TargetMode="External"/><Relationship Id="rId18" Type="http://schemas.openxmlformats.org/officeDocument/2006/relationships/hyperlink" Target="mailto:info@haciendatamarindo.com" TargetMode="External"/><Relationship Id="rId39" Type="http://schemas.openxmlformats.org/officeDocument/2006/relationships/hyperlink" Target="mailto:George.Sotelo@ritzcarlton.com" TargetMode="External"/><Relationship Id="rId265" Type="http://schemas.openxmlformats.org/officeDocument/2006/relationships/hyperlink" Target="mailto:coconutpalmsinn@yahoo.com" TargetMode="External"/><Relationship Id="rId286" Type="http://schemas.openxmlformats.org/officeDocument/2006/relationships/hyperlink" Target="mailto:samuel@casawilsoninn.com" TargetMode="External"/><Relationship Id="rId50" Type="http://schemas.openxmlformats.org/officeDocument/2006/relationships/hyperlink" Target="mailto:acharbounneau@laconcharesort.com" TargetMode="External"/><Relationship Id="rId104" Type="http://schemas.openxmlformats.org/officeDocument/2006/relationships/hyperlink" Target="http://www.serafinabeachhotel.com/" TargetMode="External"/><Relationship Id="rId125" Type="http://schemas.openxmlformats.org/officeDocument/2006/relationships/hyperlink" Target="http://www.cofresibeach.com/" TargetMode="External"/><Relationship Id="rId146" Type="http://schemas.openxmlformats.org/officeDocument/2006/relationships/hyperlink" Target="http://www.wyndhamhotels.com/" TargetMode="External"/><Relationship Id="rId167" Type="http://schemas.openxmlformats.org/officeDocument/2006/relationships/hyperlink" Target="http://www.elconresort.com/" TargetMode="External"/><Relationship Id="rId188" Type="http://schemas.openxmlformats.org/officeDocument/2006/relationships/hyperlink" Target="http://www.seagatehotel.com/" TargetMode="External"/><Relationship Id="rId71" Type="http://schemas.openxmlformats.org/officeDocument/2006/relationships/hyperlink" Target="http://www.villadelsolpr.com/" TargetMode="External"/><Relationship Id="rId92" Type="http://schemas.openxmlformats.org/officeDocument/2006/relationships/hyperlink" Target="http://www.hoteliberiapr.com/" TargetMode="External"/><Relationship Id="rId213" Type="http://schemas.openxmlformats.org/officeDocument/2006/relationships/hyperlink" Target="mailto:cmaldonado@santanapr.com" TargetMode="External"/><Relationship Id="rId234" Type="http://schemas.openxmlformats.org/officeDocument/2006/relationships/hyperlink" Target="mailto:aarroyo@elconvento.com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hyattresidenceclub.com/" TargetMode="External"/><Relationship Id="rId299" Type="http://schemas.openxmlformats.org/officeDocument/2006/relationships/hyperlink" Target="mailto:michael.herrmann@ihg.com" TargetMode="External"/><Relationship Id="rId303" Type="http://schemas.openxmlformats.org/officeDocument/2006/relationships/hyperlink" Target="http://www.decanterhotel.com/" TargetMode="External"/><Relationship Id="rId21" Type="http://schemas.openxmlformats.org/officeDocument/2006/relationships/hyperlink" Target="mailto:hacienda@jayuya.puertorico.pr" TargetMode="External"/><Relationship Id="rId42" Type="http://schemas.openxmlformats.org/officeDocument/2006/relationships/hyperlink" Target="mailto:reservations@caribehotel.com" TargetMode="External"/><Relationship Id="rId63" Type="http://schemas.openxmlformats.org/officeDocument/2006/relationships/hyperlink" Target="mailto:info@352guesthouse.com" TargetMode="External"/><Relationship Id="rId84" Type="http://schemas.openxmlformats.org/officeDocument/2006/relationships/hyperlink" Target="http://www.casacondadohotel.com/" TargetMode="External"/><Relationship Id="rId138" Type="http://schemas.openxmlformats.org/officeDocument/2006/relationships/hyperlink" Target="http://www.combatebeach.com/" TargetMode="External"/><Relationship Id="rId159" Type="http://schemas.openxmlformats.org/officeDocument/2006/relationships/hyperlink" Target="http://www.haciendalamocha.com/" TargetMode="External"/><Relationship Id="rId170" Type="http://schemas.openxmlformats.org/officeDocument/2006/relationships/hyperlink" Target="http://www.elconresort.com/" TargetMode="External"/><Relationship Id="rId191" Type="http://schemas.openxmlformats.org/officeDocument/2006/relationships/hyperlink" Target="http://www.seagatehotel.com/" TargetMode="External"/><Relationship Id="rId205" Type="http://schemas.openxmlformats.org/officeDocument/2006/relationships/hyperlink" Target="http://www.nomadahostel.com/" TargetMode="External"/><Relationship Id="rId226" Type="http://schemas.openxmlformats.org/officeDocument/2006/relationships/hyperlink" Target="mailto:rafaeloller@hotelcasablancapr.com" TargetMode="External"/><Relationship Id="rId247" Type="http://schemas.openxmlformats.org/officeDocument/2006/relationships/hyperlink" Target="mailto:info@maleconhouse.com" TargetMode="External"/><Relationship Id="rId107" Type="http://schemas.openxmlformats.org/officeDocument/2006/relationships/hyperlink" Target="http://www.sandybeach.com/" TargetMode="External"/><Relationship Id="rId268" Type="http://schemas.openxmlformats.org/officeDocument/2006/relationships/hyperlink" Target="mailto:coconutpalmsinn@yahoo.com" TargetMode="External"/><Relationship Id="rId289" Type="http://schemas.openxmlformats.org/officeDocument/2006/relationships/hyperlink" Target="mailto:samuel@casawilsoninn.com" TargetMode="External"/><Relationship Id="rId11" Type="http://schemas.openxmlformats.org/officeDocument/2006/relationships/hyperlink" Target="mailto:ciarasmh@gmail.com" TargetMode="External"/><Relationship Id="rId32" Type="http://schemas.openxmlformats.org/officeDocument/2006/relationships/hyperlink" Target="mailto:welcome@casasolbnb.com" TargetMode="External"/><Relationship Id="rId53" Type="http://schemas.openxmlformats.org/officeDocument/2006/relationships/hyperlink" Target="mailto:erosa@sjcourtyard.com" TargetMode="External"/><Relationship Id="rId74" Type="http://schemas.openxmlformats.org/officeDocument/2006/relationships/hyperlink" Target="http://www.villaverdeinnsj.com/" TargetMode="External"/><Relationship Id="rId128" Type="http://schemas.openxmlformats.org/officeDocument/2006/relationships/hyperlink" Target="http://www.rinconbeach.com/" TargetMode="External"/><Relationship Id="rId149" Type="http://schemas.openxmlformats.org/officeDocument/2006/relationships/hyperlink" Target="http://www.holidayinn.com/" TargetMode="External"/><Relationship Id="rId5" Type="http://schemas.openxmlformats.org/officeDocument/2006/relationships/hyperlink" Target="mailto:lvitale@sheratonoldsanjuan.com" TargetMode="External"/><Relationship Id="rId95" Type="http://schemas.openxmlformats.org/officeDocument/2006/relationships/hyperlink" Target="http://www.hotelmiramarpr.com/" TargetMode="External"/><Relationship Id="rId160" Type="http://schemas.openxmlformats.org/officeDocument/2006/relationships/hyperlink" Target="http://www.ponceplazahotelandcasino.com/" TargetMode="External"/><Relationship Id="rId181" Type="http://schemas.openxmlformats.org/officeDocument/2006/relationships/hyperlink" Target="http://www.parkroyalclubcala.com/" TargetMode="External"/><Relationship Id="rId216" Type="http://schemas.openxmlformats.org/officeDocument/2006/relationships/hyperlink" Target="mailto:mrivas@fourpointspr.com" TargetMode="External"/><Relationship Id="rId237" Type="http://schemas.openxmlformats.org/officeDocument/2006/relationships/hyperlink" Target="mailto:aarroyo@elconvento.com" TargetMode="External"/><Relationship Id="rId258" Type="http://schemas.openxmlformats.org/officeDocument/2006/relationships/hyperlink" Target="mailto:ttorres@wemanagepr.com" TargetMode="External"/><Relationship Id="rId279" Type="http://schemas.openxmlformats.org/officeDocument/2006/relationships/hyperlink" Target="http://www.maleconhouse.com/" TargetMode="External"/><Relationship Id="rId22" Type="http://schemas.openxmlformats.org/officeDocument/2006/relationships/hyperlink" Target="mailto:info@conturcehostel.com" TargetMode="External"/><Relationship Id="rId43" Type="http://schemas.openxmlformats.org/officeDocument/2006/relationships/hyperlink" Target="mailto:pierrealex@serafinabeachhotel.com" TargetMode="External"/><Relationship Id="rId64" Type="http://schemas.openxmlformats.org/officeDocument/2006/relationships/hyperlink" Target="http://www.marestclair.com/" TargetMode="External"/><Relationship Id="rId118" Type="http://schemas.openxmlformats.org/officeDocument/2006/relationships/hyperlink" Target="http://www.paradorelbuencafe.com/" TargetMode="External"/><Relationship Id="rId139" Type="http://schemas.openxmlformats.org/officeDocument/2006/relationships/hyperlink" Target="http://www.copamarina.com/" TargetMode="External"/><Relationship Id="rId290" Type="http://schemas.openxmlformats.org/officeDocument/2006/relationships/hyperlink" Target="mailto:kelley.cosgrove@Fairmont.com" TargetMode="External"/><Relationship Id="rId304" Type="http://schemas.openxmlformats.org/officeDocument/2006/relationships/hyperlink" Target="http://www.dreamsmiramar.com/" TargetMode="External"/><Relationship Id="rId85" Type="http://schemas.openxmlformats.org/officeDocument/2006/relationships/hyperlink" Target="http://www.caribehilton.com/" TargetMode="External"/><Relationship Id="rId150" Type="http://schemas.openxmlformats.org/officeDocument/2006/relationships/hyperlink" Target="http://www.mayaguezresort.com/" TargetMode="External"/><Relationship Id="rId171" Type="http://schemas.openxmlformats.org/officeDocument/2006/relationships/hyperlink" Target="http://www.lascasitasvillage.com/" TargetMode="External"/><Relationship Id="rId192" Type="http://schemas.openxmlformats.org/officeDocument/2006/relationships/hyperlink" Target="http://www.villacoralguesthouse.com/" TargetMode="External"/><Relationship Id="rId206" Type="http://schemas.openxmlformats.org/officeDocument/2006/relationships/hyperlink" Target="mailto:info@nomadahostel.com" TargetMode="External"/><Relationship Id="rId227" Type="http://schemas.openxmlformats.org/officeDocument/2006/relationships/hyperlink" Target="mailto:info@casacondadohotel.com" TargetMode="External"/><Relationship Id="rId248" Type="http://schemas.openxmlformats.org/officeDocument/2006/relationships/hyperlink" Target="mailto:info@tropicalinnspr.com" TargetMode="External"/><Relationship Id="rId269" Type="http://schemas.openxmlformats.org/officeDocument/2006/relationships/hyperlink" Target="mailto:dosangelesdelmar@yahoo.com" TargetMode="External"/><Relationship Id="rId12" Type="http://schemas.openxmlformats.org/officeDocument/2006/relationships/hyperlink" Target="mailto:ccarrero@trypislaverde.com" TargetMode="External"/><Relationship Id="rId33" Type="http://schemas.openxmlformats.org/officeDocument/2006/relationships/hyperlink" Target="mailto:abel@mislavillalba.com" TargetMode="External"/><Relationship Id="rId108" Type="http://schemas.openxmlformats.org/officeDocument/2006/relationships/hyperlink" Target="http://www.ihphospitality.com/leconsulat" TargetMode="External"/><Relationship Id="rId129" Type="http://schemas.openxmlformats.org/officeDocument/2006/relationships/hyperlink" Target="http://www.rinconofthesea.com/" TargetMode="External"/><Relationship Id="rId280" Type="http://schemas.openxmlformats.org/officeDocument/2006/relationships/hyperlink" Target="mailto:gisela.rivera@thewavehotel.com" TargetMode="External"/><Relationship Id="rId54" Type="http://schemas.openxmlformats.org/officeDocument/2006/relationships/hyperlink" Target="mailto:nstolzlechner@wyndham.com" TargetMode="External"/><Relationship Id="rId75" Type="http://schemas.openxmlformats.org/officeDocument/2006/relationships/hyperlink" Target="http://www.hotelcasablancapr.com/" TargetMode="External"/><Relationship Id="rId96" Type="http://schemas.openxmlformats.org/officeDocument/2006/relationships/hyperlink" Target="http://www.hyatt.com/" TargetMode="External"/><Relationship Id="rId140" Type="http://schemas.openxmlformats.org/officeDocument/2006/relationships/hyperlink" Target="http://www.es.tropicalinnspr.com/parador-guanica-1929" TargetMode="External"/><Relationship Id="rId161" Type="http://schemas.openxmlformats.org/officeDocument/2006/relationships/hyperlink" Target="http://www.caribehotel.com/" TargetMode="External"/><Relationship Id="rId182" Type="http://schemas.openxmlformats.org/officeDocument/2006/relationships/hyperlink" Target="http://www.condadoplaza.com/" TargetMode="External"/><Relationship Id="rId217" Type="http://schemas.openxmlformats.org/officeDocument/2006/relationships/hyperlink" Target="mailto:info@villadelsolpr.com" TargetMode="External"/><Relationship Id="rId6" Type="http://schemas.openxmlformats.org/officeDocument/2006/relationships/hyperlink" Target="mailto:reservation.bahiabeach@stregis.com" TargetMode="External"/><Relationship Id="rId238" Type="http://schemas.openxmlformats.org/officeDocument/2006/relationships/hyperlink" Target="mailto:hoteliberiapr@hotmail.com" TargetMode="External"/><Relationship Id="rId259" Type="http://schemas.openxmlformats.org/officeDocument/2006/relationships/hyperlink" Target="mailto:vacations@cofresibeach.com" TargetMode="External"/><Relationship Id="rId23" Type="http://schemas.openxmlformats.org/officeDocument/2006/relationships/hyperlink" Target="mailto:dcortez@luquillosunrise.com" TargetMode="External"/><Relationship Id="rId119" Type="http://schemas.openxmlformats.org/officeDocument/2006/relationships/hyperlink" Target="http://www.hotelpuntamaracayopr.com/" TargetMode="External"/><Relationship Id="rId270" Type="http://schemas.openxmlformats.org/officeDocument/2006/relationships/hyperlink" Target="mailto:quechevere@gmail.com" TargetMode="External"/><Relationship Id="rId291" Type="http://schemas.openxmlformats.org/officeDocument/2006/relationships/hyperlink" Target="mailto:alexbenus@copamarina.com" TargetMode="External"/><Relationship Id="rId305" Type="http://schemas.openxmlformats.org/officeDocument/2006/relationships/hyperlink" Target="http://www.hilton.com/" TargetMode="External"/><Relationship Id="rId44" Type="http://schemas.openxmlformats.org/officeDocument/2006/relationships/hyperlink" Target="mailto:sramirez@rinconbeachpr.com" TargetMode="External"/><Relationship Id="rId65" Type="http://schemas.openxmlformats.org/officeDocument/2006/relationships/hyperlink" Target="http://www.borinquenbeachinn.com/" TargetMode="External"/><Relationship Id="rId86" Type="http://schemas.openxmlformats.org/officeDocument/2006/relationships/hyperlink" Target="http://www.fourpointscaguas.com/" TargetMode="External"/><Relationship Id="rId130" Type="http://schemas.openxmlformats.org/officeDocument/2006/relationships/hyperlink" Target="http://www.villacofresi.com/" TargetMode="External"/><Relationship Id="rId151" Type="http://schemas.openxmlformats.org/officeDocument/2006/relationships/hyperlink" Target="http://www.hotelelguajataca.com/" TargetMode="External"/><Relationship Id="rId172" Type="http://schemas.openxmlformats.org/officeDocument/2006/relationships/hyperlink" Target="http://www.fajardoinn.com/" TargetMode="External"/><Relationship Id="rId193" Type="http://schemas.openxmlformats.org/officeDocument/2006/relationships/hyperlink" Target="http://www.tropicalinnspr.com/" TargetMode="External"/><Relationship Id="rId207" Type="http://schemas.openxmlformats.org/officeDocument/2006/relationships/hyperlink" Target="mailto:maria.rouco@hyatt.com" TargetMode="External"/><Relationship Id="rId228" Type="http://schemas.openxmlformats.org/officeDocument/2006/relationships/hyperlink" Target="mailto:oterobuenaga@gmail.com" TargetMode="External"/><Relationship Id="rId249" Type="http://schemas.openxmlformats.org/officeDocument/2006/relationships/hyperlink" Target="mailto:info@tropicalinnspr.com" TargetMode="External"/><Relationship Id="rId13" Type="http://schemas.openxmlformats.org/officeDocument/2006/relationships/hyperlink" Target="mailto:rnewman@verdanzahotel.com" TargetMode="External"/><Relationship Id="rId109" Type="http://schemas.openxmlformats.org/officeDocument/2006/relationships/hyperlink" Target="http://www.clubseabourne.com/" TargetMode="External"/><Relationship Id="rId260" Type="http://schemas.openxmlformats.org/officeDocument/2006/relationships/hyperlink" Target="mailto:combatebeachresort@live.com" TargetMode="External"/><Relationship Id="rId281" Type="http://schemas.openxmlformats.org/officeDocument/2006/relationships/hyperlink" Target="mailto:horlando91@yahoo.com" TargetMode="External"/><Relationship Id="rId34" Type="http://schemas.openxmlformats.org/officeDocument/2006/relationships/hyperlink" Target="mailto:villahau@gmail.com" TargetMode="External"/><Relationship Id="rId55" Type="http://schemas.openxmlformats.org/officeDocument/2006/relationships/hyperlink" Target="mailto:zsegarra@wyndham.com" TargetMode="External"/><Relationship Id="rId76" Type="http://schemas.openxmlformats.org/officeDocument/2006/relationships/hyperlink" Target="http://www.casasolbnb.com/" TargetMode="External"/><Relationship Id="rId97" Type="http://schemas.openxmlformats.org/officeDocument/2006/relationships/hyperlink" Target="http://www.hyatt.com/" TargetMode="External"/><Relationship Id="rId120" Type="http://schemas.openxmlformats.org/officeDocument/2006/relationships/hyperlink" Target="http://www.hyatt.com/" TargetMode="External"/><Relationship Id="rId141" Type="http://schemas.openxmlformats.org/officeDocument/2006/relationships/hyperlink" Target="http://www.paradorvillasdelmarhau.com/" TargetMode="External"/><Relationship Id="rId7" Type="http://schemas.openxmlformats.org/officeDocument/2006/relationships/hyperlink" Target="mailto:boquemar@prtc.net" TargetMode="External"/><Relationship Id="rId162" Type="http://schemas.openxmlformats.org/officeDocument/2006/relationships/hyperlink" Target="http://www.paradorvillassotormayor.com/" TargetMode="External"/><Relationship Id="rId183" Type="http://schemas.openxmlformats.org/officeDocument/2006/relationships/hyperlink" Target="http://www.thewavehotel.com/" TargetMode="External"/><Relationship Id="rId218" Type="http://schemas.openxmlformats.org/officeDocument/2006/relationships/hyperlink" Target="mailto:reservations@acaciaseasideinn.com" TargetMode="External"/><Relationship Id="rId239" Type="http://schemas.openxmlformats.org/officeDocument/2006/relationships/hyperlink" Target="mailto:jsanchez@miramarhotelpr.com" TargetMode="External"/><Relationship Id="rId2" Type="http://schemas.openxmlformats.org/officeDocument/2006/relationships/hyperlink" Target="mailto:hotelmedialuna1@gmail.com" TargetMode="External"/><Relationship Id="rId29" Type="http://schemas.openxmlformats.org/officeDocument/2006/relationships/hyperlink" Target="mailto:info@casaflamboyantpr.com" TargetMode="External"/><Relationship Id="rId250" Type="http://schemas.openxmlformats.org/officeDocument/2006/relationships/hyperlink" Target="mailto:dtyson@doradobeach.com" TargetMode="External"/><Relationship Id="rId255" Type="http://schemas.openxmlformats.org/officeDocument/2006/relationships/hyperlink" Target="mailto:gm@courtyardaguadilla.com" TargetMode="External"/><Relationship Id="rId271" Type="http://schemas.openxmlformats.org/officeDocument/2006/relationships/hyperlink" Target="mailto:ar@rinconoftheseas.com" TargetMode="External"/><Relationship Id="rId276" Type="http://schemas.openxmlformats.org/officeDocument/2006/relationships/hyperlink" Target="mailto:lrodriguez@hitcponce.com" TargetMode="External"/><Relationship Id="rId292" Type="http://schemas.openxmlformats.org/officeDocument/2006/relationships/hyperlink" Target="mailto:info.oceanfront@yahoo.com" TargetMode="External"/><Relationship Id="rId297" Type="http://schemas.openxmlformats.org/officeDocument/2006/relationships/hyperlink" Target="mailto:marinadesalinas@hotmail.com" TargetMode="External"/><Relationship Id="rId24" Type="http://schemas.openxmlformats.org/officeDocument/2006/relationships/hyperlink" Target="mailto:jlopez@royalisabela.com" TargetMode="External"/><Relationship Id="rId40" Type="http://schemas.openxmlformats.org/officeDocument/2006/relationships/hyperlink" Target="mailto:relax@hotelcasagrande.com" TargetMode="External"/><Relationship Id="rId45" Type="http://schemas.openxmlformats.org/officeDocument/2006/relationships/hyperlink" Target="mailto:info@dreamsmiramar.com" TargetMode="External"/><Relationship Id="rId66" Type="http://schemas.openxmlformats.org/officeDocument/2006/relationships/hyperlink" Target="http://www.coralbythesea.com/" TargetMode="External"/><Relationship Id="rId87" Type="http://schemas.openxmlformats.org/officeDocument/2006/relationships/hyperlink" Target="http://www.canariolagoonhotel.com/" TargetMode="External"/><Relationship Id="rId110" Type="http://schemas.openxmlformats.org/officeDocument/2006/relationships/hyperlink" Target="http://www.candelerobeachhotel.com/" TargetMode="External"/><Relationship Id="rId115" Type="http://schemas.openxmlformats.org/officeDocument/2006/relationships/hyperlink" Target="http://www.doradobeach.com/" TargetMode="External"/><Relationship Id="rId131" Type="http://schemas.openxmlformats.org/officeDocument/2006/relationships/hyperlink" Target="http://www.haciendaeljibarito.com/" TargetMode="External"/><Relationship Id="rId136" Type="http://schemas.openxmlformats.org/officeDocument/2006/relationships/hyperlink" Target="http://www.jfkey.vip/properties/pitahaya-glamping/" TargetMode="External"/><Relationship Id="rId157" Type="http://schemas.openxmlformats.org/officeDocument/2006/relationships/hyperlink" Target="http://www.hoteliberiapr.com/" TargetMode="External"/><Relationship Id="rId178" Type="http://schemas.openxmlformats.org/officeDocument/2006/relationships/hyperlink" Target="http://www.dosaguasriogrande.com/" TargetMode="External"/><Relationship Id="rId301" Type="http://schemas.openxmlformats.org/officeDocument/2006/relationships/hyperlink" Target="mailto:fullmoonhotelinc@gmail.com" TargetMode="External"/><Relationship Id="rId61" Type="http://schemas.openxmlformats.org/officeDocument/2006/relationships/hyperlink" Target="mailto:ctguesthousel515@gmail.com" TargetMode="External"/><Relationship Id="rId82" Type="http://schemas.openxmlformats.org/officeDocument/2006/relationships/hyperlink" Target="http://www.hyatt.com/" TargetMode="External"/><Relationship Id="rId152" Type="http://schemas.openxmlformats.org/officeDocument/2006/relationships/hyperlink" Target="http://www.casaverdehotel.com/" TargetMode="External"/><Relationship Id="rId173" Type="http://schemas.openxmlformats.org/officeDocument/2006/relationships/hyperlink" Target="http://www.luquillosunrise.com/" TargetMode="External"/><Relationship Id="rId194" Type="http://schemas.openxmlformats.org/officeDocument/2006/relationships/hyperlink" Target="http://www.tropicalinnspr.com/" TargetMode="External"/><Relationship Id="rId199" Type="http://schemas.openxmlformats.org/officeDocument/2006/relationships/hyperlink" Target="http://www.a2tiempos.com/" TargetMode="External"/><Relationship Id="rId203" Type="http://schemas.openxmlformats.org/officeDocument/2006/relationships/hyperlink" Target="mailto:hotelmitierra.reservaciones@gmail.com" TargetMode="External"/><Relationship Id="rId208" Type="http://schemas.openxmlformats.org/officeDocument/2006/relationships/hyperlink" Target="mailto:wilfredo.marrero@hyatt.com" TargetMode="External"/><Relationship Id="rId229" Type="http://schemas.openxmlformats.org/officeDocument/2006/relationships/hyperlink" Target="mailto:LolaPerez@gmail.com" TargetMode="External"/><Relationship Id="rId19" Type="http://schemas.openxmlformats.org/officeDocument/2006/relationships/hyperlink" Target="mailto:concierge@seagatehotel.com" TargetMode="External"/><Relationship Id="rId224" Type="http://schemas.openxmlformats.org/officeDocument/2006/relationships/hyperlink" Target="mailto:hneumann@condadopalm.com" TargetMode="External"/><Relationship Id="rId240" Type="http://schemas.openxmlformats.org/officeDocument/2006/relationships/hyperlink" Target="mailto:laterrazadesanjuan@gmail.com" TargetMode="External"/><Relationship Id="rId245" Type="http://schemas.openxmlformats.org/officeDocument/2006/relationships/hyperlink" Target="mailto:Hotelyunquemar@gmail.com" TargetMode="External"/><Relationship Id="rId261" Type="http://schemas.openxmlformats.org/officeDocument/2006/relationships/hyperlink" Target="mailto:frontdesk@villamontana.com" TargetMode="External"/><Relationship Id="rId266" Type="http://schemas.openxmlformats.org/officeDocument/2006/relationships/hyperlink" Target="mailto:info@besidethepointe.com" TargetMode="External"/><Relationship Id="rId287" Type="http://schemas.openxmlformats.org/officeDocument/2006/relationships/hyperlink" Target="mailto:seniorsupervisor@bqnresort.com" TargetMode="External"/><Relationship Id="rId14" Type="http://schemas.openxmlformats.org/officeDocument/2006/relationships/hyperlink" Target="mailto:ivelisse@aubergehaven.com" TargetMode="External"/><Relationship Id="rId30" Type="http://schemas.openxmlformats.org/officeDocument/2006/relationships/hyperlink" Target="mailto:booking@hotelcolonial.com" TargetMode="External"/><Relationship Id="rId35" Type="http://schemas.openxmlformats.org/officeDocument/2006/relationships/hyperlink" Target="mailto:info@rainforestinn.com" TargetMode="External"/><Relationship Id="rId56" Type="http://schemas.openxmlformats.org/officeDocument/2006/relationships/hyperlink" Target="mailto:hotelbohobeachclub@gmail.com" TargetMode="External"/><Relationship Id="rId77" Type="http://schemas.openxmlformats.org/officeDocument/2006/relationships/hyperlink" Target="http://www.ciqalasuites.com/" TargetMode="External"/><Relationship Id="rId100" Type="http://schemas.openxmlformats.org/officeDocument/2006/relationships/hyperlink" Target="http://www.laterrazahotelsanjuan.com/" TargetMode="External"/><Relationship Id="rId105" Type="http://schemas.openxmlformats.org/officeDocument/2006/relationships/hyperlink" Target="http://www.sheratonoldsanjuan.com/" TargetMode="External"/><Relationship Id="rId126" Type="http://schemas.openxmlformats.org/officeDocument/2006/relationships/hyperlink" Target="http://www.aquariusvacations.com/" TargetMode="External"/><Relationship Id="rId147" Type="http://schemas.openxmlformats.org/officeDocument/2006/relationships/hyperlink" Target="http://www.hotelcolonial.com/" TargetMode="External"/><Relationship Id="rId168" Type="http://schemas.openxmlformats.org/officeDocument/2006/relationships/hyperlink" Target="http://www.352guesthouse.com/" TargetMode="External"/><Relationship Id="rId282" Type="http://schemas.openxmlformats.org/officeDocument/2006/relationships/hyperlink" Target="mailto:abaez@aquariusresorts.com" TargetMode="External"/><Relationship Id="rId8" Type="http://schemas.openxmlformats.org/officeDocument/2006/relationships/hyperlink" Target="mailto:jramos@paradorvillassotomayor.com" TargetMode="External"/><Relationship Id="rId51" Type="http://schemas.openxmlformats.org/officeDocument/2006/relationships/hyperlink" Target="mailto:mrivera@condadovanderbilt.com" TargetMode="External"/><Relationship Id="rId72" Type="http://schemas.openxmlformats.org/officeDocument/2006/relationships/hyperlink" Target="http://www.vendanzahotel.com/" TargetMode="External"/><Relationship Id="rId93" Type="http://schemas.openxmlformats.org/officeDocument/2006/relationships/hyperlink" Target="http://www.elconvento.com/" TargetMode="External"/><Relationship Id="rId98" Type="http://schemas.openxmlformats.org/officeDocument/2006/relationships/hyperlink" Target="http://www.villaherencia.com/" TargetMode="External"/><Relationship Id="rId121" Type="http://schemas.openxmlformats.org/officeDocument/2006/relationships/hyperlink" Target="http://www.comfortinnpr.com/" TargetMode="External"/><Relationship Id="rId142" Type="http://schemas.openxmlformats.org/officeDocument/2006/relationships/hyperlink" Target="http://www.royalisabela.com/" TargetMode="External"/><Relationship Id="rId163" Type="http://schemas.openxmlformats.org/officeDocument/2006/relationships/hyperlink" Target="http://www.hotelcasagrande.com/" TargetMode="External"/><Relationship Id="rId184" Type="http://schemas.openxmlformats.org/officeDocument/2006/relationships/hyperlink" Target="http://www.achotels.marriott.com/" TargetMode="External"/><Relationship Id="rId189" Type="http://schemas.openxmlformats.org/officeDocument/2006/relationships/hyperlink" Target="http://www.haciendatamarindo.com/" TargetMode="External"/><Relationship Id="rId219" Type="http://schemas.openxmlformats.org/officeDocument/2006/relationships/hyperlink" Target="mailto:borinquenbeachinn@yahoo.com" TargetMode="External"/><Relationship Id="rId3" Type="http://schemas.openxmlformats.org/officeDocument/2006/relationships/hyperlink" Target="mailto:sharilyn.toko@hilton.com" TargetMode="External"/><Relationship Id="rId214" Type="http://schemas.openxmlformats.org/officeDocument/2006/relationships/hyperlink" Target="http://www.hyattregencygrandreservepuertorico.com/" TargetMode="External"/><Relationship Id="rId230" Type="http://schemas.openxmlformats.org/officeDocument/2006/relationships/hyperlink" Target="mailto:comfortinnsanjuan@gmail.com" TargetMode="External"/><Relationship Id="rId235" Type="http://schemas.openxmlformats.org/officeDocument/2006/relationships/hyperlink" Target="mailto:hosteria@caribe.net" TargetMode="External"/><Relationship Id="rId251" Type="http://schemas.openxmlformats.org/officeDocument/2006/relationships/hyperlink" Target="mailto:johanna.garay@hilton.com" TargetMode="External"/><Relationship Id="rId256" Type="http://schemas.openxmlformats.org/officeDocument/2006/relationships/hyperlink" Target="mailto:forin@prtc.net" TargetMode="External"/><Relationship Id="rId277" Type="http://schemas.openxmlformats.org/officeDocument/2006/relationships/hyperlink" Target="mailto:hotelbelgica@yahoo.com" TargetMode="External"/><Relationship Id="rId298" Type="http://schemas.openxmlformats.org/officeDocument/2006/relationships/hyperlink" Target="http://www.icssanjuan.com/" TargetMode="External"/><Relationship Id="rId25" Type="http://schemas.openxmlformats.org/officeDocument/2006/relationships/hyperlink" Target="mailto:info@coralpr.com" TargetMode="External"/><Relationship Id="rId46" Type="http://schemas.openxmlformats.org/officeDocument/2006/relationships/hyperlink" Target="mailto:frontdesk@lazyparrot.com" TargetMode="External"/><Relationship Id="rId67" Type="http://schemas.openxmlformats.org/officeDocument/2006/relationships/hyperlink" Target="http://www.sjcourtyard.com/" TargetMode="External"/><Relationship Id="rId116" Type="http://schemas.openxmlformats.org/officeDocument/2006/relationships/hyperlink" Target="http://www.embassysuitesdoradodelmarbeach.com/" TargetMode="External"/><Relationship Id="rId137" Type="http://schemas.openxmlformats.org/officeDocument/2006/relationships/hyperlink" Target="http://www.boquemar.com/" TargetMode="External"/><Relationship Id="rId158" Type="http://schemas.openxmlformats.org/officeDocument/2006/relationships/hyperlink" Target="http://www.meliacenturyhotel.com/" TargetMode="External"/><Relationship Id="rId272" Type="http://schemas.openxmlformats.org/officeDocument/2006/relationships/hyperlink" Target="mailto:info@villacofresi.com" TargetMode="External"/><Relationship Id="rId293" Type="http://schemas.openxmlformats.org/officeDocument/2006/relationships/hyperlink" Target="mailto:supervisor@mayaguezplaza.com" TargetMode="External"/><Relationship Id="rId302" Type="http://schemas.openxmlformats.org/officeDocument/2006/relationships/hyperlink" Target="http://www.puertoricodreams.com/" TargetMode="External"/><Relationship Id="rId20" Type="http://schemas.openxmlformats.org/officeDocument/2006/relationships/hyperlink" Target="mailto:jlaguna@aquariusresorts.com" TargetMode="External"/><Relationship Id="rId41" Type="http://schemas.openxmlformats.org/officeDocument/2006/relationships/hyperlink" Target="mailto:George.Sotelo@ritzcarlton.com" TargetMode="External"/><Relationship Id="rId62" Type="http://schemas.openxmlformats.org/officeDocument/2006/relationships/hyperlink" Target="mailto:canyonboutiquehotel@gmail.com" TargetMode="External"/><Relationship Id="rId83" Type="http://schemas.openxmlformats.org/officeDocument/2006/relationships/hyperlink" Target="http://www.sanmiguelplazahotel.com/" TargetMode="External"/><Relationship Id="rId88" Type="http://schemas.openxmlformats.org/officeDocument/2006/relationships/hyperlink" Target="http://www.sanjuandoubletree.com/" TargetMode="External"/><Relationship Id="rId111" Type="http://schemas.openxmlformats.org/officeDocument/2006/relationships/hyperlink" Target="http://www.bahiabeachpuertorico.com/st-regis" TargetMode="External"/><Relationship Id="rId132" Type="http://schemas.openxmlformats.org/officeDocument/2006/relationships/hyperlink" Target="http://www.casacampopr.com/" TargetMode="External"/><Relationship Id="rId153" Type="http://schemas.openxmlformats.org/officeDocument/2006/relationships/hyperlink" Target="http://www.coconutpalmsinn.weebly.com/" TargetMode="External"/><Relationship Id="rId174" Type="http://schemas.openxmlformats.org/officeDocument/2006/relationships/hyperlink" Target="http://www.hotelyunquemar.com/" TargetMode="External"/><Relationship Id="rId179" Type="http://schemas.openxmlformats.org/officeDocument/2006/relationships/hyperlink" Target="http://www.myclubwyndham.com/" TargetMode="External"/><Relationship Id="rId195" Type="http://schemas.openxmlformats.org/officeDocument/2006/relationships/hyperlink" Target="http://www.acaciaboutiquehotel.com/" TargetMode="External"/><Relationship Id="rId209" Type="http://schemas.openxmlformats.org/officeDocument/2006/relationships/hyperlink" Target="mailto:nivea.rivera@hyatt.com" TargetMode="External"/><Relationship Id="rId190" Type="http://schemas.openxmlformats.org/officeDocument/2006/relationships/hyperlink" Target="http://www.hixislandhouse.com/" TargetMode="External"/><Relationship Id="rId204" Type="http://schemas.openxmlformats.org/officeDocument/2006/relationships/hyperlink" Target="mailto:hctrsanchez@gmail.com" TargetMode="External"/><Relationship Id="rId220" Type="http://schemas.openxmlformats.org/officeDocument/2006/relationships/hyperlink" Target="mailto:coralbysea@prtc.net" TargetMode="External"/><Relationship Id="rId225" Type="http://schemas.openxmlformats.org/officeDocument/2006/relationships/hyperlink" Target="mailto:pablo.torres@hilton.com" TargetMode="External"/><Relationship Id="rId241" Type="http://schemas.openxmlformats.org/officeDocument/2006/relationships/hyperlink" Target="mailto:reservations@oliveboutiquehotel.com" TargetMode="External"/><Relationship Id="rId246" Type="http://schemas.openxmlformats.org/officeDocument/2006/relationships/hyperlink" Target="mailto:info@tropicalinnspr.com" TargetMode="External"/><Relationship Id="rId267" Type="http://schemas.openxmlformats.org/officeDocument/2006/relationships/hyperlink" Target="mailto:bbonbright@casaverdehotel.com" TargetMode="External"/><Relationship Id="rId288" Type="http://schemas.openxmlformats.org/officeDocument/2006/relationships/hyperlink" Target="http://www.casawilson.com/" TargetMode="External"/><Relationship Id="rId15" Type="http://schemas.openxmlformats.org/officeDocument/2006/relationships/hyperlink" Target="mailto:francisco.martinez@courtyard.com" TargetMode="External"/><Relationship Id="rId36" Type="http://schemas.openxmlformats.org/officeDocument/2006/relationships/hyperlink" Target="mailto:info@trespalmasinn.com" TargetMode="External"/><Relationship Id="rId57" Type="http://schemas.openxmlformats.org/officeDocument/2006/relationships/hyperlink" Target="mailto:viequesamistad@aol.com" TargetMode="External"/><Relationship Id="rId106" Type="http://schemas.openxmlformats.org/officeDocument/2006/relationships/hyperlink" Target="http://www.serafinabeachhotel.com/" TargetMode="External"/><Relationship Id="rId127" Type="http://schemas.openxmlformats.org/officeDocument/2006/relationships/hyperlink" Target="http://www.cofresibeach.com/" TargetMode="External"/><Relationship Id="rId262" Type="http://schemas.openxmlformats.org/officeDocument/2006/relationships/hyperlink" Target="mailto:lajamaca@yahoo.com" TargetMode="External"/><Relationship Id="rId283" Type="http://schemas.openxmlformats.org/officeDocument/2006/relationships/hyperlink" Target="mailto:gisela.rivera@thewavehotel.com" TargetMode="External"/><Relationship Id="rId10" Type="http://schemas.openxmlformats.org/officeDocument/2006/relationships/hyperlink" Target="mailto:rfernandez@highgate.com" TargetMode="External"/><Relationship Id="rId31" Type="http://schemas.openxmlformats.org/officeDocument/2006/relationships/hyperlink" Target="mailto:reservation@candelerobeachresort.com" TargetMode="External"/><Relationship Id="rId52" Type="http://schemas.openxmlformats.org/officeDocument/2006/relationships/hyperlink" Target="mailto:acharbounneau@laconcharesort.com" TargetMode="External"/><Relationship Id="rId73" Type="http://schemas.openxmlformats.org/officeDocument/2006/relationships/hyperlink" Target="http://www.villadelsolpr.com/" TargetMode="External"/><Relationship Id="rId78" Type="http://schemas.openxmlformats.org/officeDocument/2006/relationships/hyperlink" Target="http://www.comfortinnsanjuan.com/" TargetMode="External"/><Relationship Id="rId94" Type="http://schemas.openxmlformats.org/officeDocument/2006/relationships/hyperlink" Target="http://www.hoteliberiapr.com/" TargetMode="External"/><Relationship Id="rId99" Type="http://schemas.openxmlformats.org/officeDocument/2006/relationships/hyperlink" Target="http://www.laconcharesort.com/" TargetMode="External"/><Relationship Id="rId101" Type="http://schemas.openxmlformats.org/officeDocument/2006/relationships/hyperlink" Target="http://www.oliveboutiquehotel.com/" TargetMode="External"/><Relationship Id="rId122" Type="http://schemas.openxmlformats.org/officeDocument/2006/relationships/hyperlink" Target="http://www.courtyardaguadilla.com/" TargetMode="External"/><Relationship Id="rId143" Type="http://schemas.openxmlformats.org/officeDocument/2006/relationships/hyperlink" Target="http://www.villamontana.com/" TargetMode="External"/><Relationship Id="rId148" Type="http://schemas.openxmlformats.org/officeDocument/2006/relationships/hyperlink" Target="http://www.wyndhamhotels.com/" TargetMode="External"/><Relationship Id="rId164" Type="http://schemas.openxmlformats.org/officeDocument/2006/relationships/hyperlink" Target="http://www.haciendagripinas.tripod.com/" TargetMode="External"/><Relationship Id="rId169" Type="http://schemas.openxmlformats.org/officeDocument/2006/relationships/hyperlink" Target="http://www.visittamboo.com/" TargetMode="External"/><Relationship Id="rId185" Type="http://schemas.openxmlformats.org/officeDocument/2006/relationships/hyperlink" Target="http://www.elsanjuanhotel.com/" TargetMode="External"/><Relationship Id="rId4" Type="http://schemas.openxmlformats.org/officeDocument/2006/relationships/hyperlink" Target="mailto:Olga.areizaga@marriott.com" TargetMode="External"/><Relationship Id="rId9" Type="http://schemas.openxmlformats.org/officeDocument/2006/relationships/hyperlink" Target="mailto:management@villaparguerapr.com" TargetMode="External"/><Relationship Id="rId180" Type="http://schemas.openxmlformats.org/officeDocument/2006/relationships/hyperlink" Target="mailto:scuevas@parkroyalhotels.com" TargetMode="External"/><Relationship Id="rId210" Type="http://schemas.openxmlformats.org/officeDocument/2006/relationships/hyperlink" Target="mailto:info.oceanfront@yahoo.com" TargetMode="External"/><Relationship Id="rId215" Type="http://schemas.openxmlformats.org/officeDocument/2006/relationships/hyperlink" Target="mailto:yetzaira.tapia@hyatt.com" TargetMode="External"/><Relationship Id="rId236" Type="http://schemas.openxmlformats.org/officeDocument/2006/relationships/hyperlink" Target="mailto:ynevares@decanterhotel.com" TargetMode="External"/><Relationship Id="rId257" Type="http://schemas.openxmlformats.org/officeDocument/2006/relationships/hyperlink" Target="mailto:eric.ruiz@ihphospitality.com" TargetMode="External"/><Relationship Id="rId278" Type="http://schemas.openxmlformats.org/officeDocument/2006/relationships/hyperlink" Target="http://www.marriott.com/" TargetMode="External"/><Relationship Id="rId26" Type="http://schemas.openxmlformats.org/officeDocument/2006/relationships/hyperlink" Target="mailto:antonio@mbhpr.com" TargetMode="External"/><Relationship Id="rId231" Type="http://schemas.openxmlformats.org/officeDocument/2006/relationships/hyperlink" Target="mailto:Yodil.caban@hilton.com" TargetMode="External"/><Relationship Id="rId252" Type="http://schemas.openxmlformats.org/officeDocument/2006/relationships/hyperlink" Target="mailto:paradorelbuencafe@gmail.com" TargetMode="External"/><Relationship Id="rId273" Type="http://schemas.openxmlformats.org/officeDocument/2006/relationships/hyperlink" Target="mailto:ernestovallepr@gmail.com" TargetMode="External"/><Relationship Id="rId294" Type="http://schemas.openxmlformats.org/officeDocument/2006/relationships/hyperlink" Target="mailto:christian.nieves@marriott.com" TargetMode="External"/><Relationship Id="rId47" Type="http://schemas.openxmlformats.org/officeDocument/2006/relationships/hyperlink" Target="mailto:dconnolly@elconresort.com" TargetMode="External"/><Relationship Id="rId68" Type="http://schemas.openxmlformats.org/officeDocument/2006/relationships/hyperlink" Target="http://www.embassysuitessanjuan.com/" TargetMode="External"/><Relationship Id="rId89" Type="http://schemas.openxmlformats.org/officeDocument/2006/relationships/hyperlink" Target="http://www.dreaminnpr.com/" TargetMode="External"/><Relationship Id="rId112" Type="http://schemas.openxmlformats.org/officeDocument/2006/relationships/hyperlink" Target="http://www.wyndhamhotels.com/wyndham-grand/rio-grande-puerto-rico" TargetMode="External"/><Relationship Id="rId133" Type="http://schemas.openxmlformats.org/officeDocument/2006/relationships/hyperlink" Target="http://www.dosangelesdelmar.com/" TargetMode="External"/><Relationship Id="rId154" Type="http://schemas.openxmlformats.org/officeDocument/2006/relationships/hyperlink" Target="http://www.costabahiahotel.com/" TargetMode="External"/><Relationship Id="rId175" Type="http://schemas.openxmlformats.org/officeDocument/2006/relationships/hyperlink" Target="http://www.tropicalinnspr.com/" TargetMode="External"/><Relationship Id="rId196" Type="http://schemas.openxmlformats.org/officeDocument/2006/relationships/hyperlink" Target="mailto:info@hixisland.com" TargetMode="External"/><Relationship Id="rId200" Type="http://schemas.openxmlformats.org/officeDocument/2006/relationships/hyperlink" Target="mailto:a2tiempos@yahoo.com" TargetMode="External"/><Relationship Id="rId16" Type="http://schemas.openxmlformats.org/officeDocument/2006/relationships/hyperlink" Target="mailto:info@puertoricodreams.com" TargetMode="External"/><Relationship Id="rId221" Type="http://schemas.openxmlformats.org/officeDocument/2006/relationships/hyperlink" Target="mailto:sharilyn.toko@hilton.com" TargetMode="External"/><Relationship Id="rId242" Type="http://schemas.openxmlformats.org/officeDocument/2006/relationships/hyperlink" Target="mailto:info@sjsuites.com" TargetMode="External"/><Relationship Id="rId263" Type="http://schemas.openxmlformats.org/officeDocument/2006/relationships/hyperlink" Target="mailto:alopez@hitcmayaguez.com" TargetMode="External"/><Relationship Id="rId284" Type="http://schemas.openxmlformats.org/officeDocument/2006/relationships/hyperlink" Target="mailto:Alex.botana@hyattvoi.com" TargetMode="External"/><Relationship Id="rId37" Type="http://schemas.openxmlformats.org/officeDocument/2006/relationships/hyperlink" Target="mailto:rafa@sofohotels.com" TargetMode="External"/><Relationship Id="rId58" Type="http://schemas.openxmlformats.org/officeDocument/2006/relationships/hyperlink" Target="mailto:elsangeronimohotel@gmail.com" TargetMode="External"/><Relationship Id="rId79" Type="http://schemas.openxmlformats.org/officeDocument/2006/relationships/hyperlink" Target="http://www.condadovanderbilt.com/" TargetMode="External"/><Relationship Id="rId102" Type="http://schemas.openxmlformats.org/officeDocument/2006/relationships/hyperlink" Target="http://www.marriott.com/" TargetMode="External"/><Relationship Id="rId123" Type="http://schemas.openxmlformats.org/officeDocument/2006/relationships/hyperlink" Target="http://www.villafor&#237;n.com/" TargetMode="External"/><Relationship Id="rId144" Type="http://schemas.openxmlformats.org/officeDocument/2006/relationships/hyperlink" Target="http://www.lajamacapr.com/" TargetMode="External"/><Relationship Id="rId90" Type="http://schemas.openxmlformats.org/officeDocument/2006/relationships/hyperlink" Target="http://www.canarioboutiquehotel.com/" TargetMode="External"/><Relationship Id="rId165" Type="http://schemas.openxmlformats.org/officeDocument/2006/relationships/hyperlink" Target="http://www.medialunapr.com/" TargetMode="External"/><Relationship Id="rId186" Type="http://schemas.openxmlformats.org/officeDocument/2006/relationships/hyperlink" Target="http://www.conturcehostel.com/" TargetMode="External"/><Relationship Id="rId211" Type="http://schemas.openxmlformats.org/officeDocument/2006/relationships/hyperlink" Target="mailto:info@fajardoinn.com" TargetMode="External"/><Relationship Id="rId232" Type="http://schemas.openxmlformats.org/officeDocument/2006/relationships/hyperlink" Target="mailto:dreaminnpr@gmail.com" TargetMode="External"/><Relationship Id="rId253" Type="http://schemas.openxmlformats.org/officeDocument/2006/relationships/hyperlink" Target="mailto:puntamaracayoresort@yahoo.com" TargetMode="External"/><Relationship Id="rId274" Type="http://schemas.openxmlformats.org/officeDocument/2006/relationships/hyperlink" Target="mailto:yaiza.arveloserrano@gmail.com" TargetMode="External"/><Relationship Id="rId295" Type="http://schemas.openxmlformats.org/officeDocument/2006/relationships/hyperlink" Target="http://www.alofthotelmarriott.com/" TargetMode="External"/><Relationship Id="rId27" Type="http://schemas.openxmlformats.org/officeDocument/2006/relationships/hyperlink" Target="mailto:rholsten@elconresort.com" TargetMode="External"/><Relationship Id="rId48" Type="http://schemas.openxmlformats.org/officeDocument/2006/relationships/hyperlink" Target="mailto:enidcancel@gmail.com" TargetMode="External"/><Relationship Id="rId69" Type="http://schemas.openxmlformats.org/officeDocument/2006/relationships/hyperlink" Target="http://www.airporthotelpr.com/" TargetMode="External"/><Relationship Id="rId113" Type="http://schemas.openxmlformats.org/officeDocument/2006/relationships/hyperlink" Target="http://www.ritzcarlton.com/" TargetMode="External"/><Relationship Id="rId134" Type="http://schemas.openxmlformats.org/officeDocument/2006/relationships/hyperlink" Target="http://www.quecheverepr.com/" TargetMode="External"/><Relationship Id="rId80" Type="http://schemas.openxmlformats.org/officeDocument/2006/relationships/hyperlink" Target="http://www.coralpr.com/" TargetMode="External"/><Relationship Id="rId155" Type="http://schemas.openxmlformats.org/officeDocument/2006/relationships/hyperlink" Target="http://www.hilton.com/" TargetMode="External"/><Relationship Id="rId176" Type="http://schemas.openxmlformats.org/officeDocument/2006/relationships/hyperlink" Target="http://www.casaflamboyantpr.com/" TargetMode="External"/><Relationship Id="rId197" Type="http://schemas.openxmlformats.org/officeDocument/2006/relationships/hyperlink" Target="mailto:ereservation@olvhotel.com" TargetMode="External"/><Relationship Id="rId201" Type="http://schemas.openxmlformats.org/officeDocument/2006/relationships/hyperlink" Target="http://www.theviequesguesthouse.com/" TargetMode="External"/><Relationship Id="rId222" Type="http://schemas.openxmlformats.org/officeDocument/2006/relationships/hyperlink" Target="mailto:Mike.Garcia@hilton.com" TargetMode="External"/><Relationship Id="rId243" Type="http://schemas.openxmlformats.org/officeDocument/2006/relationships/hyperlink" Target="mailto:sandy@sandybeachhotelpr.com" TargetMode="External"/><Relationship Id="rId264" Type="http://schemas.openxmlformats.org/officeDocument/2006/relationships/hyperlink" Target="mailto:sales@mayaguezresort.com" TargetMode="External"/><Relationship Id="rId285" Type="http://schemas.openxmlformats.org/officeDocument/2006/relationships/hyperlink" Target="mailto:roberto.mosquera@sheraton.com" TargetMode="External"/><Relationship Id="rId17" Type="http://schemas.openxmlformats.org/officeDocument/2006/relationships/hyperlink" Target="mailto:richard.beiner@holidayinnexpresscondado.com" TargetMode="External"/><Relationship Id="rId38" Type="http://schemas.openxmlformats.org/officeDocument/2006/relationships/hyperlink" Target="mailto:hotelolimpocourt@hotmail.com" TargetMode="External"/><Relationship Id="rId59" Type="http://schemas.openxmlformats.org/officeDocument/2006/relationships/hyperlink" Target="mailto:guanica1929.tropicalinns@gmail.com" TargetMode="External"/><Relationship Id="rId103" Type="http://schemas.openxmlformats.org/officeDocument/2006/relationships/hyperlink" Target="http://www.sjsuites.com/" TargetMode="External"/><Relationship Id="rId124" Type="http://schemas.openxmlformats.org/officeDocument/2006/relationships/hyperlink" Target="http://www.faroparador.com/" TargetMode="External"/><Relationship Id="rId70" Type="http://schemas.openxmlformats.org/officeDocument/2006/relationships/hyperlink" Target="http://www.waterbeachhotel.com/" TargetMode="External"/><Relationship Id="rId91" Type="http://schemas.openxmlformats.org/officeDocument/2006/relationships/hyperlink" Target="http://www.holidayinnexpresscondado.com/" TargetMode="External"/><Relationship Id="rId145" Type="http://schemas.openxmlformats.org/officeDocument/2006/relationships/hyperlink" Target="http://www.nautiluspr.com/" TargetMode="External"/><Relationship Id="rId166" Type="http://schemas.openxmlformats.org/officeDocument/2006/relationships/hyperlink" Target="http://www.4casitas.com/" TargetMode="External"/><Relationship Id="rId187" Type="http://schemas.openxmlformats.org/officeDocument/2006/relationships/hyperlink" Target="http://www.trespalmasinn.com/" TargetMode="External"/><Relationship Id="rId1" Type="http://schemas.openxmlformats.org/officeDocument/2006/relationships/hyperlink" Target="mailto:gm@airporthotelpr.com" TargetMode="External"/><Relationship Id="rId212" Type="http://schemas.openxmlformats.org/officeDocument/2006/relationships/hyperlink" Target="http://www.villageinnpr.com/" TargetMode="External"/><Relationship Id="rId233" Type="http://schemas.openxmlformats.org/officeDocument/2006/relationships/hyperlink" Target="mailto:canariopr@aol.com" TargetMode="External"/><Relationship Id="rId254" Type="http://schemas.openxmlformats.org/officeDocument/2006/relationships/hyperlink" Target="mailto:BauzoBrenda@yahoo.com" TargetMode="External"/><Relationship Id="rId28" Type="http://schemas.openxmlformats.org/officeDocument/2006/relationships/hyperlink" Target="mailto:wilfredo.marrero@hyatt.com" TargetMode="External"/><Relationship Id="rId49" Type="http://schemas.openxmlformats.org/officeDocument/2006/relationships/hyperlink" Target="mailto:lamochaguesthouse@gmail.com" TargetMode="External"/><Relationship Id="rId114" Type="http://schemas.openxmlformats.org/officeDocument/2006/relationships/hyperlink" Target="http://www.aquariusvacationclub.com/" TargetMode="External"/><Relationship Id="rId275" Type="http://schemas.openxmlformats.org/officeDocument/2006/relationships/hyperlink" Target="mailto:gunther.mainka@hilton.com" TargetMode="External"/><Relationship Id="rId296" Type="http://schemas.openxmlformats.org/officeDocument/2006/relationships/hyperlink" Target="http://www.marinadesalinas.com/" TargetMode="External"/><Relationship Id="rId300" Type="http://schemas.openxmlformats.org/officeDocument/2006/relationships/hyperlink" Target="http://www.fullmoonhotelandrestaurant.com/" TargetMode="External"/><Relationship Id="rId60" Type="http://schemas.openxmlformats.org/officeDocument/2006/relationships/hyperlink" Target="mailto:casacampo.pr@gmail.com" TargetMode="External"/><Relationship Id="rId81" Type="http://schemas.openxmlformats.org/officeDocument/2006/relationships/hyperlink" Target="http://www.marriott.com/" TargetMode="External"/><Relationship Id="rId135" Type="http://schemas.openxmlformats.org/officeDocument/2006/relationships/hyperlink" Target="http://www.lazyparrot.com/" TargetMode="External"/><Relationship Id="rId156" Type="http://schemas.openxmlformats.org/officeDocument/2006/relationships/hyperlink" Target="http://www.holidayinn.com/" TargetMode="External"/><Relationship Id="rId177" Type="http://schemas.openxmlformats.org/officeDocument/2006/relationships/hyperlink" Target="http://www.rainforestinnpr.com/" TargetMode="External"/><Relationship Id="rId198" Type="http://schemas.openxmlformats.org/officeDocument/2006/relationships/hyperlink" Target="http://www.olvhotel.com/" TargetMode="External"/><Relationship Id="rId202" Type="http://schemas.openxmlformats.org/officeDocument/2006/relationships/hyperlink" Target="mailto:viequesguesthouse@hotmail.com" TargetMode="External"/><Relationship Id="rId223" Type="http://schemas.openxmlformats.org/officeDocument/2006/relationships/hyperlink" Target="mailto:csantana@waterbeachhotel.com" TargetMode="External"/><Relationship Id="rId244" Type="http://schemas.openxmlformats.org/officeDocument/2006/relationships/hyperlink" Target="mailto:mjose227@aol.com" TargetMode="External"/><Relationship Id="rId18" Type="http://schemas.openxmlformats.org/officeDocument/2006/relationships/hyperlink" Target="mailto:info@haciendatamarindo.com" TargetMode="External"/><Relationship Id="rId39" Type="http://schemas.openxmlformats.org/officeDocument/2006/relationships/hyperlink" Target="mailto:info@villacoralguesthouse.com" TargetMode="External"/><Relationship Id="rId265" Type="http://schemas.openxmlformats.org/officeDocument/2006/relationships/hyperlink" Target="mailto:contahotelelguajataca@gmail.com" TargetMode="External"/><Relationship Id="rId286" Type="http://schemas.openxmlformats.org/officeDocument/2006/relationships/hyperlink" Target="http://www.bqnresort.com/" TargetMode="External"/><Relationship Id="rId50" Type="http://schemas.openxmlformats.org/officeDocument/2006/relationships/hyperlink" Target="mailto:pitahayaglamping@gmail.com" TargetMode="External"/><Relationship Id="rId104" Type="http://schemas.openxmlformats.org/officeDocument/2006/relationships/hyperlink" Target="http://www.sangeronimohotel.com/" TargetMode="External"/><Relationship Id="rId125" Type="http://schemas.openxmlformats.org/officeDocument/2006/relationships/hyperlink" Target="http://www.bohobeachclubpr.com/" TargetMode="External"/><Relationship Id="rId146" Type="http://schemas.openxmlformats.org/officeDocument/2006/relationships/hyperlink" Target="http://www.villaparguerapr.com/" TargetMode="External"/><Relationship Id="rId167" Type="http://schemas.openxmlformats.org/officeDocument/2006/relationships/hyperlink" Target="mailto:swtourispr@gmail.com" TargetMode="External"/><Relationship Id="rId188" Type="http://schemas.openxmlformats.org/officeDocument/2006/relationships/hyperlink" Target="http://www.casaamistad.com/" TargetMode="External"/><Relationship Id="rId71" Type="http://schemas.openxmlformats.org/officeDocument/2006/relationships/hyperlink" Target="http://www.trypislaverde.com/" TargetMode="External"/><Relationship Id="rId92" Type="http://schemas.openxmlformats.org/officeDocument/2006/relationships/hyperlink" Target="http://www.hosteriadelmar.com/" TargetMode="External"/><Relationship Id="rId213" Type="http://schemas.openxmlformats.org/officeDocument/2006/relationships/hyperlink" Target="mailto:thevillagehotelpr@gmail.com" TargetMode="External"/><Relationship Id="rId234" Type="http://schemas.openxmlformats.org/officeDocument/2006/relationships/hyperlink" Target="mailto:ivelisse@aubergehaven.com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lconvento.com/" TargetMode="External"/><Relationship Id="rId13" Type="http://schemas.openxmlformats.org/officeDocument/2006/relationships/hyperlink" Target="http://www.352guesthouse.com/" TargetMode="External"/><Relationship Id="rId18" Type="http://schemas.openxmlformats.org/officeDocument/2006/relationships/hyperlink" Target="http://www.elconvento.com/" TargetMode="External"/><Relationship Id="rId3" Type="http://schemas.openxmlformats.org/officeDocument/2006/relationships/hyperlink" Target="mailto:welcome@casasolbnb.com" TargetMode="External"/><Relationship Id="rId7" Type="http://schemas.openxmlformats.org/officeDocument/2006/relationships/hyperlink" Target="http://www.casasolbnb.com/" TargetMode="External"/><Relationship Id="rId12" Type="http://schemas.openxmlformats.org/officeDocument/2006/relationships/hyperlink" Target="http://www.sheratonoldsanjuan.com/" TargetMode="External"/><Relationship Id="rId17" Type="http://schemas.openxmlformats.org/officeDocument/2006/relationships/hyperlink" Target="mailto:laterrazadesanjuan@gmail.com" TargetMode="External"/><Relationship Id="rId2" Type="http://schemas.openxmlformats.org/officeDocument/2006/relationships/hyperlink" Target="mailto:milanohoteloldsanjuan@gmail.com" TargetMode="External"/><Relationship Id="rId16" Type="http://schemas.openxmlformats.org/officeDocument/2006/relationships/hyperlink" Target="mailto:aarroyo@elconvento.com" TargetMode="External"/><Relationship Id="rId1" Type="http://schemas.openxmlformats.org/officeDocument/2006/relationships/hyperlink" Target="mailto:lvitale@sheratonoldsanjuan.com" TargetMode="External"/><Relationship Id="rId6" Type="http://schemas.openxmlformats.org/officeDocument/2006/relationships/hyperlink" Target="http://www.hotelcasablancapr.com/" TargetMode="External"/><Relationship Id="rId11" Type="http://schemas.openxmlformats.org/officeDocument/2006/relationships/hyperlink" Target="http://www.laterrazahotelsanjuan.com/" TargetMode="External"/><Relationship Id="rId5" Type="http://schemas.openxmlformats.org/officeDocument/2006/relationships/hyperlink" Target="mailto:info@352guesthouse.com" TargetMode="External"/><Relationship Id="rId15" Type="http://schemas.openxmlformats.org/officeDocument/2006/relationships/hyperlink" Target="mailto:ynevares@decanterhotel.com" TargetMode="External"/><Relationship Id="rId10" Type="http://schemas.openxmlformats.org/officeDocument/2006/relationships/hyperlink" Target="http://www.villaherencia.com/" TargetMode="External"/><Relationship Id="rId19" Type="http://schemas.openxmlformats.org/officeDocument/2006/relationships/hyperlink" Target="mailto:aarroyo@elconvento.com" TargetMode="External"/><Relationship Id="rId4" Type="http://schemas.openxmlformats.org/officeDocument/2006/relationships/hyperlink" Target="mailto:rafa@sofohotels.com" TargetMode="External"/><Relationship Id="rId9" Type="http://schemas.openxmlformats.org/officeDocument/2006/relationships/hyperlink" Target="http://www.hotelmilanopr.com/" TargetMode="External"/><Relationship Id="rId14" Type="http://schemas.openxmlformats.org/officeDocument/2006/relationships/hyperlink" Target="mailto:rafaeloller@hotelcasablancapr.com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nstolzlechner@wyndham.com" TargetMode="External"/><Relationship Id="rId3" Type="http://schemas.openxmlformats.org/officeDocument/2006/relationships/hyperlink" Target="mailto:antonio@mbhpr.com" TargetMode="External"/><Relationship Id="rId7" Type="http://schemas.openxmlformats.org/officeDocument/2006/relationships/hyperlink" Target="mailto:erosa@sjcourtyard.com" TargetMode="External"/><Relationship Id="rId2" Type="http://schemas.openxmlformats.org/officeDocument/2006/relationships/hyperlink" Target="mailto:sam.basu@sheraton.com" TargetMode="External"/><Relationship Id="rId1" Type="http://schemas.openxmlformats.org/officeDocument/2006/relationships/hyperlink" Target="mailto:Olga.areizaga@marriott.com" TargetMode="External"/><Relationship Id="rId6" Type="http://schemas.openxmlformats.org/officeDocument/2006/relationships/hyperlink" Target="mailto:acharbounneau@laconcharesort.com" TargetMode="External"/><Relationship Id="rId5" Type="http://schemas.openxmlformats.org/officeDocument/2006/relationships/hyperlink" Target="mailto:erodriguez@costabahiahotel.com" TargetMode="External"/><Relationship Id="rId4" Type="http://schemas.openxmlformats.org/officeDocument/2006/relationships/hyperlink" Target="mailto:michael.herrmann@ihg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65D76-BA2F-4B2A-8494-7D9EC0A79DC4}">
  <dimension ref="A1:X194"/>
  <sheetViews>
    <sheetView tabSelected="1" topLeftCell="A133" workbookViewId="0">
      <selection activeCell="A139" sqref="A139"/>
    </sheetView>
  </sheetViews>
  <sheetFormatPr defaultRowHeight="15" x14ac:dyDescent="0.25"/>
  <cols>
    <col min="2" max="2" width="19.7109375" customWidth="1"/>
    <col min="3" max="3" width="15.5703125" customWidth="1"/>
    <col min="4" max="4" width="19" customWidth="1"/>
    <col min="5" max="5" width="19.7109375" customWidth="1"/>
    <col min="6" max="6" width="12.7109375" customWidth="1"/>
    <col min="14" max="14" width="11.28515625" customWidth="1"/>
    <col min="15" max="15" width="14.28515625" customWidth="1"/>
    <col min="16" max="16" width="14.140625" style="574" customWidth="1"/>
    <col min="17" max="17" width="44.5703125" customWidth="1"/>
    <col min="18" max="18" width="38.28515625" customWidth="1"/>
    <col min="19" max="19" width="16.7109375" customWidth="1"/>
  </cols>
  <sheetData>
    <row r="1" spans="1:24" ht="15.75" thickBot="1" x14ac:dyDescent="0.3">
      <c r="A1" s="603"/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3"/>
      <c r="N1" s="603"/>
      <c r="O1" s="603"/>
      <c r="P1" s="603"/>
      <c r="Q1" s="603"/>
      <c r="R1" s="603"/>
      <c r="S1" s="603"/>
      <c r="T1" s="1"/>
      <c r="U1" s="1"/>
      <c r="V1" s="1"/>
      <c r="W1" s="1"/>
      <c r="X1" s="1"/>
    </row>
    <row r="2" spans="1:24" ht="116.25" customHeight="1" thickBot="1" x14ac:dyDescent="0.3">
      <c r="A2" s="604" t="s">
        <v>1222</v>
      </c>
      <c r="B2" s="605"/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  <c r="O2" s="605"/>
      <c r="P2" s="605"/>
      <c r="Q2" s="605"/>
      <c r="R2" s="605"/>
      <c r="S2" s="606"/>
      <c r="T2" s="1"/>
      <c r="U2" s="2"/>
      <c r="V2" s="2"/>
      <c r="W2" s="2"/>
      <c r="X2" s="2"/>
    </row>
    <row r="3" spans="1:24" ht="34.5" thickBot="1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  <c r="R3" s="4" t="s">
        <v>17</v>
      </c>
      <c r="S3" s="5" t="s">
        <v>18</v>
      </c>
      <c r="T3" s="6"/>
      <c r="U3" s="7" t="s">
        <v>19</v>
      </c>
      <c r="V3" s="8" t="s">
        <v>20</v>
      </c>
      <c r="W3" s="8" t="s">
        <v>21</v>
      </c>
      <c r="X3" s="9" t="s">
        <v>22</v>
      </c>
    </row>
    <row r="4" spans="1:24" ht="15.75" thickBot="1" x14ac:dyDescent="0.3">
      <c r="A4" s="10">
        <v>69</v>
      </c>
      <c r="B4" s="607" t="s">
        <v>23</v>
      </c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7"/>
      <c r="S4" s="608"/>
      <c r="T4" s="1"/>
      <c r="U4" s="11"/>
      <c r="V4" s="12"/>
      <c r="W4" s="12"/>
      <c r="X4" s="13"/>
    </row>
    <row r="5" spans="1:24" ht="45" x14ac:dyDescent="0.25">
      <c r="A5" s="14">
        <v>1</v>
      </c>
      <c r="B5" s="15" t="s">
        <v>24</v>
      </c>
      <c r="C5" s="15" t="s">
        <v>25</v>
      </c>
      <c r="D5" s="15" t="s">
        <v>26</v>
      </c>
      <c r="E5" s="15" t="s">
        <v>27</v>
      </c>
      <c r="F5" s="15" t="s">
        <v>28</v>
      </c>
      <c r="G5" s="16">
        <v>961</v>
      </c>
      <c r="H5" s="17">
        <v>8</v>
      </c>
      <c r="I5" s="18">
        <v>156</v>
      </c>
      <c r="J5" s="17">
        <v>175</v>
      </c>
      <c r="K5" s="15" t="s">
        <v>29</v>
      </c>
      <c r="L5" s="15" t="s">
        <v>30</v>
      </c>
      <c r="M5" s="15" t="s">
        <v>31</v>
      </c>
      <c r="N5" s="15" t="s">
        <v>32</v>
      </c>
      <c r="O5" s="19" t="s">
        <v>33</v>
      </c>
      <c r="P5" s="17" t="s">
        <v>34</v>
      </c>
      <c r="Q5" s="20" t="s">
        <v>35</v>
      </c>
      <c r="R5" s="21" t="s">
        <v>36</v>
      </c>
      <c r="S5" s="22">
        <f>I5+I6</f>
        <v>178</v>
      </c>
      <c r="T5" s="1"/>
      <c r="U5" s="15" t="s">
        <v>37</v>
      </c>
      <c r="V5" s="15" t="s">
        <v>34</v>
      </c>
      <c r="W5" s="15" t="s">
        <v>28</v>
      </c>
      <c r="X5" s="16">
        <v>961</v>
      </c>
    </row>
    <row r="6" spans="1:24" ht="45" x14ac:dyDescent="0.25">
      <c r="A6" s="14">
        <f>+A5+1</f>
        <v>2</v>
      </c>
      <c r="B6" s="23" t="s">
        <v>38</v>
      </c>
      <c r="C6" s="23" t="s">
        <v>25</v>
      </c>
      <c r="D6" s="23" t="s">
        <v>39</v>
      </c>
      <c r="E6" s="23" t="s">
        <v>34</v>
      </c>
      <c r="F6" s="23" t="s">
        <v>28</v>
      </c>
      <c r="G6" s="24">
        <v>961</v>
      </c>
      <c r="H6" s="25">
        <v>2</v>
      </c>
      <c r="I6" s="26">
        <v>22</v>
      </c>
      <c r="J6" s="25">
        <v>14</v>
      </c>
      <c r="K6" s="23" t="s">
        <v>40</v>
      </c>
      <c r="L6" s="23" t="s">
        <v>41</v>
      </c>
      <c r="M6" s="23" t="s">
        <v>42</v>
      </c>
      <c r="N6" s="23" t="s">
        <v>43</v>
      </c>
      <c r="O6" s="27">
        <v>7873004000</v>
      </c>
      <c r="P6" s="551">
        <v>7873004001</v>
      </c>
      <c r="Q6" s="28" t="s">
        <v>44</v>
      </c>
      <c r="R6" s="29" t="s">
        <v>45</v>
      </c>
      <c r="S6" s="30"/>
      <c r="T6" s="1"/>
      <c r="U6" s="23" t="s">
        <v>39</v>
      </c>
      <c r="V6" s="23" t="s">
        <v>46</v>
      </c>
      <c r="W6" s="23" t="s">
        <v>28</v>
      </c>
      <c r="X6" s="24">
        <v>961</v>
      </c>
    </row>
    <row r="7" spans="1:24" ht="56.25" x14ac:dyDescent="0.25">
      <c r="A7" s="31">
        <f t="shared" ref="A7:A69" si="0">+A6+1</f>
        <v>3</v>
      </c>
      <c r="B7" s="32" t="s">
        <v>47</v>
      </c>
      <c r="C7" s="32" t="s">
        <v>25</v>
      </c>
      <c r="D7" s="32" t="s">
        <v>48</v>
      </c>
      <c r="E7" s="32" t="s">
        <v>49</v>
      </c>
      <c r="F7" s="32" t="s">
        <v>50</v>
      </c>
      <c r="G7" s="33">
        <v>726</v>
      </c>
      <c r="H7" s="34">
        <v>7</v>
      </c>
      <c r="I7" s="18">
        <v>126</v>
      </c>
      <c r="J7" s="34">
        <v>187</v>
      </c>
      <c r="K7" s="32" t="s">
        <v>29</v>
      </c>
      <c r="L7" s="32" t="s">
        <v>51</v>
      </c>
      <c r="M7" s="32" t="s">
        <v>52</v>
      </c>
      <c r="N7" s="32" t="s">
        <v>53</v>
      </c>
      <c r="O7" s="35">
        <v>7876531111</v>
      </c>
      <c r="P7" s="558">
        <v>7876531700</v>
      </c>
      <c r="Q7" s="36" t="s">
        <v>54</v>
      </c>
      <c r="R7" s="37" t="s">
        <v>55</v>
      </c>
      <c r="S7" s="38">
        <f>I7</f>
        <v>126</v>
      </c>
      <c r="T7" s="1"/>
      <c r="U7" s="32" t="s">
        <v>56</v>
      </c>
      <c r="V7" s="32" t="s">
        <v>34</v>
      </c>
      <c r="W7" s="32" t="s">
        <v>50</v>
      </c>
      <c r="X7" s="33">
        <v>726</v>
      </c>
    </row>
    <row r="8" spans="1:24" ht="22.5" x14ac:dyDescent="0.25">
      <c r="A8" s="31">
        <f t="shared" si="0"/>
        <v>4</v>
      </c>
      <c r="B8" s="32" t="s">
        <v>57</v>
      </c>
      <c r="C8" s="32" t="s">
        <v>25</v>
      </c>
      <c r="D8" s="32" t="s">
        <v>58</v>
      </c>
      <c r="E8" s="32"/>
      <c r="F8" s="32" t="s">
        <v>59</v>
      </c>
      <c r="G8" s="33">
        <v>979</v>
      </c>
      <c r="H8" s="34"/>
      <c r="I8" s="18">
        <v>400</v>
      </c>
      <c r="J8" s="34"/>
      <c r="K8" s="32" t="s">
        <v>60</v>
      </c>
      <c r="L8" s="32" t="s">
        <v>61</v>
      </c>
      <c r="M8" s="32" t="s">
        <v>62</v>
      </c>
      <c r="N8" s="32" t="s">
        <v>63</v>
      </c>
      <c r="O8" s="35" t="s">
        <v>64</v>
      </c>
      <c r="P8" s="558"/>
      <c r="Q8" s="36" t="s">
        <v>65</v>
      </c>
      <c r="R8" s="56"/>
      <c r="S8" s="40"/>
      <c r="T8" s="1"/>
      <c r="U8" s="32"/>
      <c r="V8" s="32"/>
      <c r="W8" s="32"/>
      <c r="X8" s="33"/>
    </row>
    <row r="9" spans="1:24" x14ac:dyDescent="0.25">
      <c r="A9" s="31">
        <f t="shared" si="0"/>
        <v>5</v>
      </c>
      <c r="B9" s="32" t="s">
        <v>66</v>
      </c>
      <c r="C9" s="32" t="s">
        <v>25</v>
      </c>
      <c r="D9" s="32" t="s">
        <v>67</v>
      </c>
      <c r="E9" s="32" t="s">
        <v>68</v>
      </c>
      <c r="F9" s="32" t="s">
        <v>59</v>
      </c>
      <c r="G9" s="33">
        <v>646</v>
      </c>
      <c r="H9" s="34">
        <v>1</v>
      </c>
      <c r="I9" s="18">
        <v>15</v>
      </c>
      <c r="J9" s="34">
        <v>4</v>
      </c>
      <c r="K9" s="32" t="s">
        <v>69</v>
      </c>
      <c r="L9" s="32" t="s">
        <v>70</v>
      </c>
      <c r="M9" s="32" t="s">
        <v>71</v>
      </c>
      <c r="N9" s="32" t="s">
        <v>43</v>
      </c>
      <c r="O9" s="35" t="s">
        <v>72</v>
      </c>
      <c r="P9" s="558" t="s">
        <v>34</v>
      </c>
      <c r="Q9" s="36" t="s">
        <v>73</v>
      </c>
      <c r="R9" s="41" t="s">
        <v>74</v>
      </c>
      <c r="S9" s="40"/>
      <c r="T9" s="1"/>
      <c r="U9" s="32"/>
      <c r="V9" s="32"/>
      <c r="W9" s="32"/>
      <c r="X9" s="33"/>
    </row>
    <row r="10" spans="1:24" ht="22.5" x14ac:dyDescent="0.25">
      <c r="A10" s="14">
        <f t="shared" si="0"/>
        <v>6</v>
      </c>
      <c r="B10" s="23" t="s">
        <v>75</v>
      </c>
      <c r="C10" s="23" t="s">
        <v>76</v>
      </c>
      <c r="D10" s="23" t="s">
        <v>77</v>
      </c>
      <c r="E10" s="23" t="s">
        <v>34</v>
      </c>
      <c r="F10" s="23" t="s">
        <v>59</v>
      </c>
      <c r="G10" s="24">
        <v>979</v>
      </c>
      <c r="H10" s="25">
        <v>5</v>
      </c>
      <c r="I10" s="42">
        <v>283</v>
      </c>
      <c r="J10" s="25">
        <v>70</v>
      </c>
      <c r="K10" s="23" t="s">
        <v>40</v>
      </c>
      <c r="L10" s="23" t="s">
        <v>78</v>
      </c>
      <c r="M10" s="23" t="s">
        <v>31</v>
      </c>
      <c r="N10" s="23" t="s">
        <v>63</v>
      </c>
      <c r="O10" s="27">
        <v>7877915151</v>
      </c>
      <c r="P10" s="551" t="s">
        <v>34</v>
      </c>
      <c r="Q10" s="28" t="s">
        <v>79</v>
      </c>
      <c r="R10" s="43" t="s">
        <v>80</v>
      </c>
      <c r="S10" s="609">
        <f>+I8+I9+I10+I11+I12+I13+I14+I15+I16+I17+I18+I19+I20+I21+I22</f>
        <v>2509</v>
      </c>
      <c r="T10" s="44"/>
      <c r="U10" s="23" t="s">
        <v>77</v>
      </c>
      <c r="V10" s="23" t="s">
        <v>34</v>
      </c>
      <c r="W10" s="23" t="s">
        <v>59</v>
      </c>
      <c r="X10" s="24">
        <v>979</v>
      </c>
    </row>
    <row r="11" spans="1:24" ht="22.5" x14ac:dyDescent="0.25">
      <c r="A11" s="14">
        <f t="shared" si="0"/>
        <v>7</v>
      </c>
      <c r="B11" s="23" t="s">
        <v>81</v>
      </c>
      <c r="C11" s="23" t="s">
        <v>82</v>
      </c>
      <c r="D11" s="23" t="s">
        <v>83</v>
      </c>
      <c r="E11" s="23" t="s">
        <v>34</v>
      </c>
      <c r="F11" s="23" t="s">
        <v>59</v>
      </c>
      <c r="G11" s="24">
        <v>979</v>
      </c>
      <c r="H11" s="25">
        <v>1</v>
      </c>
      <c r="I11" s="26">
        <v>12</v>
      </c>
      <c r="J11" s="25">
        <v>17</v>
      </c>
      <c r="K11" s="23" t="s">
        <v>40</v>
      </c>
      <c r="L11" s="23" t="s">
        <v>84</v>
      </c>
      <c r="M11" s="23" t="s">
        <v>85</v>
      </c>
      <c r="N11" s="23" t="s">
        <v>43</v>
      </c>
      <c r="O11" s="27">
        <v>7877288400</v>
      </c>
      <c r="P11" s="551">
        <v>7872682411</v>
      </c>
      <c r="Q11" s="28" t="s">
        <v>86</v>
      </c>
      <c r="R11" s="29" t="s">
        <v>87</v>
      </c>
      <c r="S11" s="610"/>
      <c r="T11" s="44"/>
      <c r="U11" s="23" t="s">
        <v>88</v>
      </c>
      <c r="V11" s="23" t="s">
        <v>34</v>
      </c>
      <c r="W11" s="23" t="s">
        <v>89</v>
      </c>
      <c r="X11" s="24">
        <v>9401206</v>
      </c>
    </row>
    <row r="12" spans="1:24" ht="22.5" x14ac:dyDescent="0.25">
      <c r="A12" s="31">
        <f t="shared" si="0"/>
        <v>8</v>
      </c>
      <c r="B12" s="46" t="s">
        <v>90</v>
      </c>
      <c r="C12" s="46" t="s">
        <v>25</v>
      </c>
      <c r="D12" s="46" t="s">
        <v>91</v>
      </c>
      <c r="E12" s="46" t="s">
        <v>92</v>
      </c>
      <c r="F12" s="46" t="s">
        <v>59</v>
      </c>
      <c r="G12" s="47">
        <v>979</v>
      </c>
      <c r="H12" s="48">
        <v>3</v>
      </c>
      <c r="I12" s="26">
        <v>68</v>
      </c>
      <c r="J12" s="48">
        <v>21</v>
      </c>
      <c r="K12" s="46" t="s">
        <v>40</v>
      </c>
      <c r="L12" s="46" t="s">
        <v>93</v>
      </c>
      <c r="M12" s="46" t="s">
        <v>94</v>
      </c>
      <c r="N12" s="46" t="s">
        <v>43</v>
      </c>
      <c r="O12" s="49">
        <v>7877916868</v>
      </c>
      <c r="P12" s="554">
        <v>7877911672</v>
      </c>
      <c r="Q12" s="36" t="s">
        <v>95</v>
      </c>
      <c r="R12" s="50" t="s">
        <v>96</v>
      </c>
      <c r="S12" s="610"/>
      <c r="T12" s="1"/>
      <c r="U12" s="46" t="s">
        <v>91</v>
      </c>
      <c r="V12" s="46" t="s">
        <v>92</v>
      </c>
      <c r="W12" s="46" t="s">
        <v>59</v>
      </c>
      <c r="X12" s="47">
        <v>979</v>
      </c>
    </row>
    <row r="13" spans="1:24" ht="22.5" x14ac:dyDescent="0.25">
      <c r="A13" s="14">
        <f t="shared" si="0"/>
        <v>9</v>
      </c>
      <c r="B13" s="23" t="s">
        <v>97</v>
      </c>
      <c r="C13" s="23" t="s">
        <v>25</v>
      </c>
      <c r="D13" s="23" t="s">
        <v>98</v>
      </c>
      <c r="E13" s="23" t="s">
        <v>99</v>
      </c>
      <c r="F13" s="23" t="s">
        <v>59</v>
      </c>
      <c r="G13" s="24">
        <v>9148053</v>
      </c>
      <c r="H13" s="25">
        <v>21</v>
      </c>
      <c r="I13" s="26">
        <v>260</v>
      </c>
      <c r="J13" s="25">
        <v>296</v>
      </c>
      <c r="K13" s="23" t="s">
        <v>40</v>
      </c>
      <c r="L13" s="23" t="s">
        <v>100</v>
      </c>
      <c r="M13" s="23" t="s">
        <v>101</v>
      </c>
      <c r="N13" s="23" t="s">
        <v>53</v>
      </c>
      <c r="O13" s="27">
        <v>7877910404</v>
      </c>
      <c r="P13" s="551">
        <v>7877911460</v>
      </c>
      <c r="Q13" s="28" t="s">
        <v>102</v>
      </c>
      <c r="R13" s="29" t="s">
        <v>103</v>
      </c>
      <c r="S13" s="610"/>
      <c r="T13" s="44"/>
      <c r="U13" s="23" t="s">
        <v>104</v>
      </c>
      <c r="V13" s="23" t="s">
        <v>34</v>
      </c>
      <c r="W13" s="23" t="s">
        <v>59</v>
      </c>
      <c r="X13" s="24">
        <v>9148053</v>
      </c>
    </row>
    <row r="14" spans="1:24" ht="33.75" x14ac:dyDescent="0.25">
      <c r="A14" s="14">
        <f t="shared" si="0"/>
        <v>10</v>
      </c>
      <c r="B14" s="23" t="s">
        <v>105</v>
      </c>
      <c r="C14" s="23" t="s">
        <v>25</v>
      </c>
      <c r="D14" s="23" t="s">
        <v>106</v>
      </c>
      <c r="E14" s="23" t="s">
        <v>34</v>
      </c>
      <c r="F14" s="23" t="s">
        <v>59</v>
      </c>
      <c r="G14" s="24">
        <v>979</v>
      </c>
      <c r="H14" s="25">
        <v>14</v>
      </c>
      <c r="I14" s="26">
        <v>310</v>
      </c>
      <c r="J14" s="25">
        <v>241</v>
      </c>
      <c r="K14" s="23" t="s">
        <v>107</v>
      </c>
      <c r="L14" s="23" t="s">
        <v>108</v>
      </c>
      <c r="M14" s="23" t="s">
        <v>109</v>
      </c>
      <c r="N14" s="23" t="s">
        <v>63</v>
      </c>
      <c r="O14" s="27">
        <v>7877910505</v>
      </c>
      <c r="P14" s="551">
        <v>7877917776</v>
      </c>
      <c r="Q14" s="28" t="s">
        <v>110</v>
      </c>
      <c r="R14" s="29" t="s">
        <v>111</v>
      </c>
      <c r="S14" s="610"/>
      <c r="T14" s="44"/>
      <c r="U14" s="23" t="s">
        <v>106</v>
      </c>
      <c r="V14" s="23" t="s">
        <v>34</v>
      </c>
      <c r="W14" s="23" t="s">
        <v>59</v>
      </c>
      <c r="X14" s="24">
        <v>979</v>
      </c>
    </row>
    <row r="15" spans="1:24" ht="22.5" x14ac:dyDescent="0.25">
      <c r="A15" s="14">
        <f t="shared" si="0"/>
        <v>11</v>
      </c>
      <c r="B15" s="23" t="s">
        <v>112</v>
      </c>
      <c r="C15" s="23" t="s">
        <v>25</v>
      </c>
      <c r="D15" s="23" t="s">
        <v>113</v>
      </c>
      <c r="E15" s="23" t="s">
        <v>34</v>
      </c>
      <c r="F15" s="23" t="s">
        <v>59</v>
      </c>
      <c r="G15" s="24">
        <v>979</v>
      </c>
      <c r="H15" s="25">
        <v>10</v>
      </c>
      <c r="I15" s="26">
        <v>201</v>
      </c>
      <c r="J15" s="25">
        <v>66</v>
      </c>
      <c r="K15" s="23" t="s">
        <v>114</v>
      </c>
      <c r="L15" s="23" t="s">
        <v>115</v>
      </c>
      <c r="M15" s="23" t="s">
        <v>116</v>
      </c>
      <c r="N15" s="23" t="s">
        <v>117</v>
      </c>
      <c r="O15" s="27">
        <v>7877918777</v>
      </c>
      <c r="P15" s="551">
        <v>7877918757</v>
      </c>
      <c r="Q15" s="28" t="s">
        <v>1131</v>
      </c>
      <c r="R15" s="29" t="s">
        <v>118</v>
      </c>
      <c r="S15" s="610"/>
      <c r="T15" s="44"/>
      <c r="U15" s="23" t="s">
        <v>113</v>
      </c>
      <c r="V15" s="23" t="s">
        <v>34</v>
      </c>
      <c r="W15" s="23" t="s">
        <v>59</v>
      </c>
      <c r="X15" s="24">
        <v>979</v>
      </c>
    </row>
    <row r="16" spans="1:24" ht="22.5" x14ac:dyDescent="0.25">
      <c r="A16" s="14">
        <f t="shared" si="0"/>
        <v>12</v>
      </c>
      <c r="B16" s="23" t="s">
        <v>119</v>
      </c>
      <c r="C16" s="23" t="s">
        <v>25</v>
      </c>
      <c r="D16" s="23" t="s">
        <v>120</v>
      </c>
      <c r="E16" s="23" t="s">
        <v>121</v>
      </c>
      <c r="F16" s="23" t="s">
        <v>59</v>
      </c>
      <c r="G16" s="24">
        <v>937</v>
      </c>
      <c r="H16" s="25">
        <v>7</v>
      </c>
      <c r="I16" s="26">
        <v>125</v>
      </c>
      <c r="J16" s="25">
        <v>61</v>
      </c>
      <c r="K16" s="23" t="s">
        <v>40</v>
      </c>
      <c r="L16" s="23" t="s">
        <v>122</v>
      </c>
      <c r="M16" s="23" t="s">
        <v>123</v>
      </c>
      <c r="N16" s="23" t="s">
        <v>124</v>
      </c>
      <c r="O16" s="27">
        <v>7877916000</v>
      </c>
      <c r="P16" s="551">
        <v>7877911248</v>
      </c>
      <c r="Q16" s="28" t="s">
        <v>125</v>
      </c>
      <c r="R16" s="29" t="s">
        <v>126</v>
      </c>
      <c r="S16" s="610"/>
      <c r="T16" s="44"/>
      <c r="U16" s="23" t="s">
        <v>127</v>
      </c>
      <c r="V16" s="23" t="s">
        <v>34</v>
      </c>
      <c r="W16" s="23" t="s">
        <v>89</v>
      </c>
      <c r="X16" s="24">
        <v>9371087</v>
      </c>
    </row>
    <row r="17" spans="1:24" ht="22.5" x14ac:dyDescent="0.25">
      <c r="A17" s="14">
        <f t="shared" si="0"/>
        <v>13</v>
      </c>
      <c r="B17" s="23" t="s">
        <v>128</v>
      </c>
      <c r="C17" s="23" t="s">
        <v>25</v>
      </c>
      <c r="D17" s="23" t="s">
        <v>129</v>
      </c>
      <c r="E17" s="23" t="s">
        <v>92</v>
      </c>
      <c r="F17" s="23" t="s">
        <v>59</v>
      </c>
      <c r="G17" s="24">
        <v>979</v>
      </c>
      <c r="H17" s="25">
        <v>6</v>
      </c>
      <c r="I17" s="26">
        <v>80</v>
      </c>
      <c r="J17" s="25">
        <v>73</v>
      </c>
      <c r="K17" s="23" t="s">
        <v>114</v>
      </c>
      <c r="L17" s="23" t="s">
        <v>130</v>
      </c>
      <c r="M17" s="23" t="s">
        <v>131</v>
      </c>
      <c r="N17" s="23" t="s">
        <v>53</v>
      </c>
      <c r="O17" s="27">
        <v>7877283666</v>
      </c>
      <c r="P17" s="551">
        <v>7877283610</v>
      </c>
      <c r="Q17" s="28" t="s">
        <v>132</v>
      </c>
      <c r="R17" s="29" t="s">
        <v>133</v>
      </c>
      <c r="S17" s="610"/>
      <c r="T17" s="44"/>
      <c r="U17" s="23" t="s">
        <v>134</v>
      </c>
      <c r="V17" s="23" t="s">
        <v>92</v>
      </c>
      <c r="W17" s="23" t="s">
        <v>59</v>
      </c>
      <c r="X17" s="24">
        <v>979</v>
      </c>
    </row>
    <row r="18" spans="1:24" ht="22.5" x14ac:dyDescent="0.25">
      <c r="A18" s="14">
        <f>+A17+1</f>
        <v>14</v>
      </c>
      <c r="B18" s="23" t="s">
        <v>135</v>
      </c>
      <c r="C18" s="23" t="s">
        <v>25</v>
      </c>
      <c r="D18" s="23" t="s">
        <v>136</v>
      </c>
      <c r="E18" s="23" t="s">
        <v>137</v>
      </c>
      <c r="F18" s="23" t="s">
        <v>59</v>
      </c>
      <c r="G18" s="24">
        <v>979</v>
      </c>
      <c r="H18" s="25">
        <v>7</v>
      </c>
      <c r="I18" s="26">
        <v>109</v>
      </c>
      <c r="J18" s="25">
        <v>64</v>
      </c>
      <c r="K18" s="23" t="s">
        <v>69</v>
      </c>
      <c r="L18" s="23" t="s">
        <v>138</v>
      </c>
      <c r="M18" s="23" t="s">
        <v>139</v>
      </c>
      <c r="N18" s="23" t="s">
        <v>32</v>
      </c>
      <c r="O18" s="27">
        <v>7877281300</v>
      </c>
      <c r="P18" s="551">
        <v>7877277150</v>
      </c>
      <c r="Q18" s="28" t="s">
        <v>140</v>
      </c>
      <c r="R18" s="29" t="s">
        <v>141</v>
      </c>
      <c r="S18" s="610"/>
      <c r="T18" s="44"/>
      <c r="U18" s="23" t="s">
        <v>142</v>
      </c>
      <c r="V18" s="23" t="s">
        <v>143</v>
      </c>
      <c r="W18" s="23" t="s">
        <v>89</v>
      </c>
      <c r="X18" s="24">
        <v>9146007</v>
      </c>
    </row>
    <row r="19" spans="1:24" ht="22.5" x14ac:dyDescent="0.25">
      <c r="A19" s="14">
        <f t="shared" si="0"/>
        <v>15</v>
      </c>
      <c r="B19" s="23" t="s">
        <v>144</v>
      </c>
      <c r="C19" s="23" t="s">
        <v>25</v>
      </c>
      <c r="D19" s="23" t="s">
        <v>145</v>
      </c>
      <c r="E19" s="23" t="s">
        <v>146</v>
      </c>
      <c r="F19" s="23" t="s">
        <v>59</v>
      </c>
      <c r="G19" s="24">
        <v>979</v>
      </c>
      <c r="H19" s="25">
        <v>6</v>
      </c>
      <c r="I19" s="26">
        <v>222</v>
      </c>
      <c r="J19" s="25">
        <v>147</v>
      </c>
      <c r="K19" s="23" t="s">
        <v>114</v>
      </c>
      <c r="L19" s="23" t="s">
        <v>147</v>
      </c>
      <c r="M19" s="23" t="s">
        <v>148</v>
      </c>
      <c r="N19" s="23" t="s">
        <v>149</v>
      </c>
      <c r="O19" s="27">
        <v>7872539000</v>
      </c>
      <c r="P19" s="551">
        <v>7872539007</v>
      </c>
      <c r="Q19" s="28" t="s">
        <v>150</v>
      </c>
      <c r="R19" s="29" t="s">
        <v>151</v>
      </c>
      <c r="S19" s="610"/>
      <c r="T19" s="44"/>
      <c r="U19" s="23" t="s">
        <v>145</v>
      </c>
      <c r="V19" s="23" t="s">
        <v>34</v>
      </c>
      <c r="W19" s="23" t="s">
        <v>59</v>
      </c>
      <c r="X19" s="24">
        <v>979</v>
      </c>
    </row>
    <row r="20" spans="1:24" ht="22.5" x14ac:dyDescent="0.25">
      <c r="A20" s="14">
        <f t="shared" si="0"/>
        <v>16</v>
      </c>
      <c r="B20" s="23" t="s">
        <v>152</v>
      </c>
      <c r="C20" s="23" t="s">
        <v>25</v>
      </c>
      <c r="D20" s="23" t="s">
        <v>153</v>
      </c>
      <c r="E20" s="23" t="s">
        <v>92</v>
      </c>
      <c r="F20" s="23" t="s">
        <v>59</v>
      </c>
      <c r="G20" s="24">
        <v>979</v>
      </c>
      <c r="H20" s="25">
        <v>1</v>
      </c>
      <c r="I20" s="26">
        <v>24</v>
      </c>
      <c r="J20" s="25">
        <v>11</v>
      </c>
      <c r="K20" s="23" t="s">
        <v>40</v>
      </c>
      <c r="L20" s="23" t="s">
        <v>154</v>
      </c>
      <c r="M20" s="23" t="s">
        <v>155</v>
      </c>
      <c r="N20" s="23" t="s">
        <v>156</v>
      </c>
      <c r="O20" s="27">
        <v>7877912600</v>
      </c>
      <c r="P20" s="551">
        <v>7877915666</v>
      </c>
      <c r="Q20" s="28" t="s">
        <v>157</v>
      </c>
      <c r="R20" s="29" t="s">
        <v>158</v>
      </c>
      <c r="S20" s="610"/>
      <c r="T20" s="44"/>
      <c r="U20" s="23" t="s">
        <v>159</v>
      </c>
      <c r="V20" s="23" t="s">
        <v>0</v>
      </c>
      <c r="W20" s="23" t="s">
        <v>59</v>
      </c>
      <c r="X20" s="24">
        <v>984</v>
      </c>
    </row>
    <row r="21" spans="1:24" x14ac:dyDescent="0.25">
      <c r="A21" s="14">
        <f t="shared" si="0"/>
        <v>17</v>
      </c>
      <c r="B21" s="23" t="s">
        <v>160</v>
      </c>
      <c r="C21" s="23" t="s">
        <v>82</v>
      </c>
      <c r="D21" s="23" t="s">
        <v>161</v>
      </c>
      <c r="E21" s="23" t="s">
        <v>162</v>
      </c>
      <c r="F21" s="23" t="s">
        <v>59</v>
      </c>
      <c r="G21" s="24">
        <v>979</v>
      </c>
      <c r="H21" s="25">
        <v>1</v>
      </c>
      <c r="I21" s="26">
        <v>12</v>
      </c>
      <c r="J21" s="25">
        <v>8</v>
      </c>
      <c r="K21" s="23" t="s">
        <v>40</v>
      </c>
      <c r="L21" s="23" t="s">
        <v>163</v>
      </c>
      <c r="M21" s="23" t="s">
        <v>164</v>
      </c>
      <c r="N21" s="23" t="s">
        <v>43</v>
      </c>
      <c r="O21" s="27">
        <v>7877279457</v>
      </c>
      <c r="P21" s="551" t="s">
        <v>34</v>
      </c>
      <c r="Q21" s="29" t="s">
        <v>165</v>
      </c>
      <c r="R21" s="29" t="s">
        <v>166</v>
      </c>
      <c r="S21" s="611"/>
      <c r="T21" s="44"/>
      <c r="U21" s="23" t="s">
        <v>167</v>
      </c>
      <c r="V21" s="23" t="s">
        <v>168</v>
      </c>
      <c r="W21" s="23" t="s">
        <v>59</v>
      </c>
      <c r="X21" s="24">
        <v>984</v>
      </c>
    </row>
    <row r="22" spans="1:24" ht="22.5" x14ac:dyDescent="0.25">
      <c r="A22" s="31">
        <f>+A21+1</f>
        <v>18</v>
      </c>
      <c r="B22" s="46" t="s">
        <v>440</v>
      </c>
      <c r="C22" s="46" t="s">
        <v>25</v>
      </c>
      <c r="D22" s="46" t="s">
        <v>441</v>
      </c>
      <c r="E22" s="46" t="s">
        <v>92</v>
      </c>
      <c r="F22" s="46" t="s">
        <v>59</v>
      </c>
      <c r="G22" s="47">
        <v>979</v>
      </c>
      <c r="H22" s="48">
        <v>17</v>
      </c>
      <c r="I22" s="26">
        <v>388</v>
      </c>
      <c r="J22" s="48">
        <v>545</v>
      </c>
      <c r="K22" s="46" t="s">
        <v>296</v>
      </c>
      <c r="L22" s="46" t="s">
        <v>442</v>
      </c>
      <c r="M22" s="46" t="s">
        <v>443</v>
      </c>
      <c r="N22" s="46" t="s">
        <v>63</v>
      </c>
      <c r="O22" s="49" t="s">
        <v>444</v>
      </c>
      <c r="P22" s="554"/>
      <c r="Q22" s="58" t="s">
        <v>445</v>
      </c>
      <c r="R22" s="74" t="s">
        <v>446</v>
      </c>
      <c r="S22" s="45"/>
      <c r="T22" s="44"/>
      <c r="U22" s="23"/>
      <c r="V22" s="23"/>
      <c r="W22" s="23"/>
      <c r="X22" s="24"/>
    </row>
    <row r="23" spans="1:24" ht="22.5" x14ac:dyDescent="0.25">
      <c r="A23" s="31">
        <f t="shared" ref="A23:A73" si="1">+A22+1</f>
        <v>19</v>
      </c>
      <c r="B23" s="52" t="s">
        <v>169</v>
      </c>
      <c r="C23" s="52" t="s">
        <v>25</v>
      </c>
      <c r="D23" s="52" t="s">
        <v>170</v>
      </c>
      <c r="E23" s="52" t="s">
        <v>171</v>
      </c>
      <c r="F23" s="52" t="s">
        <v>89</v>
      </c>
      <c r="G23" s="53">
        <v>911</v>
      </c>
      <c r="H23" s="54">
        <v>1</v>
      </c>
      <c r="I23" s="26">
        <v>21</v>
      </c>
      <c r="J23" s="54">
        <v>60</v>
      </c>
      <c r="K23" s="52" t="s">
        <v>114</v>
      </c>
      <c r="L23" s="52" t="s">
        <v>172</v>
      </c>
      <c r="M23" s="52" t="s">
        <v>173</v>
      </c>
      <c r="N23" s="52" t="s">
        <v>174</v>
      </c>
      <c r="O23" s="55">
        <v>7877250668</v>
      </c>
      <c r="P23" s="556">
        <v>7877280671</v>
      </c>
      <c r="Q23" s="50" t="s">
        <v>175</v>
      </c>
      <c r="R23" s="56" t="s">
        <v>176</v>
      </c>
      <c r="S23" s="612">
        <f>+I23+I24+I25+I26+I27+I28+I29+I30+I31+I32+I33+I34++I35+I36+I37+I38+I39+I40+I41+I42+I43+I44+I45+I46+I47+I48+I49+I50+I51+I52+I53+I54+I55+I56+I57+I58+I59+I60+I61+I62+I63+I64+I65+I66+I67+I68+I69+I70+I71+I72+I73</f>
        <v>5576</v>
      </c>
      <c r="T23" s="57"/>
      <c r="U23" s="52" t="s">
        <v>177</v>
      </c>
      <c r="V23" s="52" t="s">
        <v>171</v>
      </c>
      <c r="W23" s="52" t="s">
        <v>89</v>
      </c>
      <c r="X23" s="53">
        <v>911</v>
      </c>
    </row>
    <row r="24" spans="1:24" x14ac:dyDescent="0.25">
      <c r="A24" s="14">
        <f t="shared" si="1"/>
        <v>20</v>
      </c>
      <c r="B24" s="23" t="s">
        <v>178</v>
      </c>
      <c r="C24" s="23" t="s">
        <v>25</v>
      </c>
      <c r="D24" s="23" t="s">
        <v>179</v>
      </c>
      <c r="E24" s="23" t="s">
        <v>180</v>
      </c>
      <c r="F24" s="23" t="s">
        <v>89</v>
      </c>
      <c r="G24" s="24">
        <v>9111244</v>
      </c>
      <c r="H24" s="25">
        <v>1</v>
      </c>
      <c r="I24" s="26">
        <v>23</v>
      </c>
      <c r="J24" s="25">
        <v>8</v>
      </c>
      <c r="K24" s="23" t="s">
        <v>114</v>
      </c>
      <c r="L24" s="23" t="s">
        <v>172</v>
      </c>
      <c r="M24" s="23" t="s">
        <v>173</v>
      </c>
      <c r="N24" s="23" t="s">
        <v>174</v>
      </c>
      <c r="O24" s="27">
        <v>7877274153</v>
      </c>
      <c r="P24" s="551">
        <v>7877280671</v>
      </c>
      <c r="Q24" s="58" t="s">
        <v>181</v>
      </c>
      <c r="R24" s="29" t="s">
        <v>182</v>
      </c>
      <c r="S24" s="613"/>
      <c r="T24" s="57"/>
      <c r="U24" s="52" t="s">
        <v>179</v>
      </c>
      <c r="V24" s="52" t="s">
        <v>180</v>
      </c>
      <c r="W24" s="52" t="s">
        <v>89</v>
      </c>
      <c r="X24" s="53">
        <v>9111244</v>
      </c>
    </row>
    <row r="25" spans="1:24" ht="22.5" x14ac:dyDescent="0.25">
      <c r="A25" s="14">
        <f t="shared" si="1"/>
        <v>21</v>
      </c>
      <c r="B25" s="23" t="s">
        <v>183</v>
      </c>
      <c r="C25" s="23" t="s">
        <v>25</v>
      </c>
      <c r="D25" s="23" t="s">
        <v>184</v>
      </c>
      <c r="E25" s="23" t="s">
        <v>34</v>
      </c>
      <c r="F25" s="23" t="s">
        <v>89</v>
      </c>
      <c r="G25" s="24">
        <v>907</v>
      </c>
      <c r="H25" s="25">
        <v>6</v>
      </c>
      <c r="I25" s="26">
        <v>181</v>
      </c>
      <c r="J25" s="25">
        <v>52</v>
      </c>
      <c r="K25" s="23" t="s">
        <v>40</v>
      </c>
      <c r="L25" s="23" t="s">
        <v>185</v>
      </c>
      <c r="M25" s="23" t="s">
        <v>186</v>
      </c>
      <c r="N25" s="23" t="s">
        <v>53</v>
      </c>
      <c r="O25" s="27">
        <v>7877219500</v>
      </c>
      <c r="P25" s="551">
        <v>7877258054</v>
      </c>
      <c r="Q25" s="58" t="s">
        <v>187</v>
      </c>
      <c r="R25" s="59" t="s">
        <v>188</v>
      </c>
      <c r="S25" s="613"/>
      <c r="T25" s="57"/>
      <c r="U25" s="52" t="s">
        <v>189</v>
      </c>
      <c r="V25" s="52" t="s">
        <v>0</v>
      </c>
      <c r="W25" s="52" t="s">
        <v>89</v>
      </c>
      <c r="X25" s="53">
        <v>9086786</v>
      </c>
    </row>
    <row r="26" spans="1:24" ht="22.5" x14ac:dyDescent="0.25">
      <c r="A26" s="14">
        <f t="shared" si="1"/>
        <v>22</v>
      </c>
      <c r="B26" s="46" t="s">
        <v>190</v>
      </c>
      <c r="C26" s="46" t="s">
        <v>25</v>
      </c>
      <c r="D26" s="46" t="s">
        <v>191</v>
      </c>
      <c r="E26" s="46" t="s">
        <v>192</v>
      </c>
      <c r="F26" s="46" t="s">
        <v>89</v>
      </c>
      <c r="G26" s="47">
        <v>9021872</v>
      </c>
      <c r="H26" s="48">
        <v>12</v>
      </c>
      <c r="I26" s="26">
        <v>652</v>
      </c>
      <c r="J26" s="48">
        <v>598</v>
      </c>
      <c r="K26" s="46" t="s">
        <v>40</v>
      </c>
      <c r="L26" s="46" t="s">
        <v>193</v>
      </c>
      <c r="M26" s="46" t="s">
        <v>194</v>
      </c>
      <c r="N26" s="46" t="s">
        <v>53</v>
      </c>
      <c r="O26" s="49">
        <v>7877210303</v>
      </c>
      <c r="P26" s="554">
        <v>7877222910</v>
      </c>
      <c r="Q26" s="60" t="s">
        <v>195</v>
      </c>
      <c r="R26" s="50" t="s">
        <v>196</v>
      </c>
      <c r="S26" s="613"/>
      <c r="T26" s="1"/>
      <c r="U26" s="46" t="s">
        <v>197</v>
      </c>
      <c r="V26" s="46" t="s">
        <v>34</v>
      </c>
      <c r="W26" s="46" t="s">
        <v>89</v>
      </c>
      <c r="X26" s="47">
        <v>9021872</v>
      </c>
    </row>
    <row r="27" spans="1:24" ht="22.5" x14ac:dyDescent="0.25">
      <c r="A27" s="14">
        <f t="shared" si="1"/>
        <v>23</v>
      </c>
      <c r="B27" s="23" t="s">
        <v>198</v>
      </c>
      <c r="C27" s="23" t="s">
        <v>25</v>
      </c>
      <c r="D27" s="23" t="s">
        <v>199</v>
      </c>
      <c r="E27" s="23" t="s">
        <v>0</v>
      </c>
      <c r="F27" s="23" t="s">
        <v>89</v>
      </c>
      <c r="G27" s="24">
        <v>901</v>
      </c>
      <c r="H27" s="25">
        <v>2</v>
      </c>
      <c r="I27" s="26">
        <v>33</v>
      </c>
      <c r="J27" s="25">
        <v>15</v>
      </c>
      <c r="K27" s="23" t="s">
        <v>200</v>
      </c>
      <c r="L27" s="23" t="s">
        <v>154</v>
      </c>
      <c r="M27" s="23" t="s">
        <v>201</v>
      </c>
      <c r="N27" s="23" t="s">
        <v>202</v>
      </c>
      <c r="O27" s="27">
        <v>7877253436</v>
      </c>
      <c r="P27" s="551">
        <v>7877771080</v>
      </c>
      <c r="Q27" s="58" t="s">
        <v>203</v>
      </c>
      <c r="R27" s="29" t="s">
        <v>204</v>
      </c>
      <c r="S27" s="613"/>
      <c r="T27" s="57"/>
      <c r="U27" s="52" t="s">
        <v>199</v>
      </c>
      <c r="V27" s="52" t="s">
        <v>0</v>
      </c>
      <c r="W27" s="52" t="s">
        <v>89</v>
      </c>
      <c r="X27" s="53">
        <v>901</v>
      </c>
    </row>
    <row r="28" spans="1:24" ht="22.5" x14ac:dyDescent="0.25">
      <c r="A28" s="14">
        <f t="shared" si="1"/>
        <v>24</v>
      </c>
      <c r="B28" s="23" t="s">
        <v>205</v>
      </c>
      <c r="C28" s="23" t="s">
        <v>25</v>
      </c>
      <c r="D28" s="23" t="s">
        <v>206</v>
      </c>
      <c r="E28" s="23" t="s">
        <v>34</v>
      </c>
      <c r="F28" s="23" t="s">
        <v>89</v>
      </c>
      <c r="G28" s="24">
        <v>907</v>
      </c>
      <c r="H28" s="25">
        <v>1</v>
      </c>
      <c r="I28" s="26">
        <v>24</v>
      </c>
      <c r="J28" s="25">
        <v>7</v>
      </c>
      <c r="K28" s="23" t="s">
        <v>40</v>
      </c>
      <c r="L28" s="23" t="s">
        <v>207</v>
      </c>
      <c r="M28" s="23" t="s">
        <v>208</v>
      </c>
      <c r="N28" s="23" t="s">
        <v>43</v>
      </c>
      <c r="O28" s="27">
        <v>7872008482</v>
      </c>
      <c r="P28" s="551" t="s">
        <v>34</v>
      </c>
      <c r="Q28" s="58" t="s">
        <v>209</v>
      </c>
      <c r="R28" s="29" t="s">
        <v>210</v>
      </c>
      <c r="S28" s="613"/>
      <c r="T28" s="57"/>
      <c r="U28" s="52" t="s">
        <v>211</v>
      </c>
      <c r="V28" s="52" t="s">
        <v>34</v>
      </c>
      <c r="W28" s="52" t="s">
        <v>89</v>
      </c>
      <c r="X28" s="53">
        <v>9022753</v>
      </c>
    </row>
    <row r="29" spans="1:24" ht="22.5" x14ac:dyDescent="0.25">
      <c r="A29" s="14">
        <f t="shared" si="1"/>
        <v>25</v>
      </c>
      <c r="B29" s="23" t="s">
        <v>212</v>
      </c>
      <c r="C29" s="23" t="s">
        <v>213</v>
      </c>
      <c r="D29" s="23" t="s">
        <v>214</v>
      </c>
      <c r="E29" s="23" t="s">
        <v>34</v>
      </c>
      <c r="F29" s="23" t="s">
        <v>89</v>
      </c>
      <c r="G29" s="24">
        <v>911</v>
      </c>
      <c r="H29" s="25">
        <v>2</v>
      </c>
      <c r="I29" s="26">
        <v>5</v>
      </c>
      <c r="J29" s="25">
        <v>3</v>
      </c>
      <c r="K29" s="23" t="s">
        <v>29</v>
      </c>
      <c r="L29" s="23" t="s">
        <v>215</v>
      </c>
      <c r="M29" s="23" t="s">
        <v>216</v>
      </c>
      <c r="N29" s="23" t="s">
        <v>217</v>
      </c>
      <c r="O29" s="27" t="s">
        <v>218</v>
      </c>
      <c r="P29" s="551" t="s">
        <v>34</v>
      </c>
      <c r="Q29" s="61" t="s">
        <v>1552</v>
      </c>
      <c r="R29" s="29" t="s">
        <v>1551</v>
      </c>
      <c r="S29" s="613"/>
      <c r="T29" s="57"/>
      <c r="U29" s="52" t="s">
        <v>220</v>
      </c>
      <c r="V29" s="52" t="s">
        <v>221</v>
      </c>
      <c r="W29" s="52" t="s">
        <v>89</v>
      </c>
      <c r="X29" s="53">
        <v>907</v>
      </c>
    </row>
    <row r="30" spans="1:24" ht="22.5" x14ac:dyDescent="0.25">
      <c r="A30" s="14">
        <f t="shared" si="1"/>
        <v>26</v>
      </c>
      <c r="B30" s="23" t="s">
        <v>222</v>
      </c>
      <c r="C30" s="23" t="s">
        <v>213</v>
      </c>
      <c r="D30" s="23" t="s">
        <v>223</v>
      </c>
      <c r="E30" s="23" t="s">
        <v>34</v>
      </c>
      <c r="F30" s="23" t="s">
        <v>89</v>
      </c>
      <c r="G30" s="24">
        <v>901</v>
      </c>
      <c r="H30" s="25">
        <v>1</v>
      </c>
      <c r="I30" s="26">
        <v>5</v>
      </c>
      <c r="J30" s="25">
        <v>3</v>
      </c>
      <c r="K30" s="23" t="s">
        <v>40</v>
      </c>
      <c r="L30" s="23" t="s">
        <v>224</v>
      </c>
      <c r="M30" s="23" t="s">
        <v>225</v>
      </c>
      <c r="N30" s="23" t="s">
        <v>43</v>
      </c>
      <c r="O30" s="27">
        <v>7879809700</v>
      </c>
      <c r="P30" s="551" t="s">
        <v>34</v>
      </c>
      <c r="Q30" s="58" t="s">
        <v>226</v>
      </c>
      <c r="R30" s="29" t="s">
        <v>227</v>
      </c>
      <c r="S30" s="613"/>
      <c r="T30" s="57"/>
      <c r="U30" s="52" t="s">
        <v>228</v>
      </c>
      <c r="V30" s="52" t="s">
        <v>34</v>
      </c>
      <c r="W30" s="52" t="s">
        <v>89</v>
      </c>
      <c r="X30" s="53">
        <v>902</v>
      </c>
    </row>
    <row r="31" spans="1:24" ht="22.5" x14ac:dyDescent="0.25">
      <c r="A31" s="14">
        <f t="shared" si="1"/>
        <v>27</v>
      </c>
      <c r="B31" s="23" t="s">
        <v>229</v>
      </c>
      <c r="C31" s="23" t="s">
        <v>25</v>
      </c>
      <c r="D31" s="23" t="s">
        <v>230</v>
      </c>
      <c r="E31" s="23" t="s">
        <v>231</v>
      </c>
      <c r="F31" s="23" t="s">
        <v>89</v>
      </c>
      <c r="G31" s="24">
        <v>907</v>
      </c>
      <c r="H31" s="25">
        <v>1</v>
      </c>
      <c r="I31" s="26">
        <v>34</v>
      </c>
      <c r="J31" s="25">
        <v>13</v>
      </c>
      <c r="K31" s="23" t="s">
        <v>29</v>
      </c>
      <c r="L31" s="23" t="s">
        <v>232</v>
      </c>
      <c r="M31" s="23" t="s">
        <v>233</v>
      </c>
      <c r="N31" s="23" t="s">
        <v>53</v>
      </c>
      <c r="O31" s="27">
        <v>7879981176</v>
      </c>
      <c r="P31" s="551">
        <v>7879857044</v>
      </c>
      <c r="Q31" s="58" t="s">
        <v>234</v>
      </c>
      <c r="R31" s="29" t="s">
        <v>235</v>
      </c>
      <c r="S31" s="613"/>
      <c r="T31" s="57"/>
      <c r="U31" s="52" t="s">
        <v>236</v>
      </c>
      <c r="V31" s="52" t="s">
        <v>34</v>
      </c>
      <c r="W31" s="52" t="s">
        <v>89</v>
      </c>
      <c r="X31" s="53">
        <v>908</v>
      </c>
    </row>
    <row r="32" spans="1:24" ht="33.75" x14ac:dyDescent="0.25">
      <c r="A32" s="14">
        <f t="shared" si="1"/>
        <v>28</v>
      </c>
      <c r="B32" s="23" t="s">
        <v>237</v>
      </c>
      <c r="C32" s="23" t="s">
        <v>25</v>
      </c>
      <c r="D32" s="23" t="s">
        <v>238</v>
      </c>
      <c r="E32" s="23" t="s">
        <v>180</v>
      </c>
      <c r="F32" s="23" t="s">
        <v>89</v>
      </c>
      <c r="G32" s="24">
        <v>907</v>
      </c>
      <c r="H32" s="25">
        <v>2</v>
      </c>
      <c r="I32" s="26">
        <v>56</v>
      </c>
      <c r="J32" s="25">
        <v>18</v>
      </c>
      <c r="K32" s="23" t="s">
        <v>114</v>
      </c>
      <c r="L32" s="23" t="s">
        <v>239</v>
      </c>
      <c r="M32" s="23" t="s">
        <v>240</v>
      </c>
      <c r="N32" s="23" t="s">
        <v>43</v>
      </c>
      <c r="O32" s="27">
        <v>7877210170</v>
      </c>
      <c r="P32" s="551">
        <v>7877244356</v>
      </c>
      <c r="Q32" s="58" t="s">
        <v>241</v>
      </c>
      <c r="R32" s="29" t="s">
        <v>242</v>
      </c>
      <c r="S32" s="613"/>
      <c r="T32" s="57"/>
      <c r="U32" s="52" t="s">
        <v>238</v>
      </c>
      <c r="V32" s="52" t="s">
        <v>180</v>
      </c>
      <c r="W32" s="52" t="s">
        <v>89</v>
      </c>
      <c r="X32" s="53">
        <v>907</v>
      </c>
    </row>
    <row r="33" spans="1:24" ht="33.75" x14ac:dyDescent="0.25">
      <c r="A33" s="14">
        <f t="shared" si="1"/>
        <v>29</v>
      </c>
      <c r="B33" s="23" t="s">
        <v>243</v>
      </c>
      <c r="C33" s="23" t="s">
        <v>244</v>
      </c>
      <c r="D33" s="23" t="s">
        <v>245</v>
      </c>
      <c r="E33" s="23" t="s">
        <v>34</v>
      </c>
      <c r="F33" s="23" t="s">
        <v>89</v>
      </c>
      <c r="G33" s="24">
        <v>9071055</v>
      </c>
      <c r="H33" s="25">
        <v>6</v>
      </c>
      <c r="I33" s="26">
        <v>319</v>
      </c>
      <c r="J33" s="25">
        <v>427</v>
      </c>
      <c r="K33" s="23" t="s">
        <v>114</v>
      </c>
      <c r="L33" s="23" t="s">
        <v>246</v>
      </c>
      <c r="M33" s="23" t="s">
        <v>31</v>
      </c>
      <c r="N33" s="23" t="s">
        <v>63</v>
      </c>
      <c r="O33" s="27">
        <v>7877215500</v>
      </c>
      <c r="P33" s="551" t="s">
        <v>34</v>
      </c>
      <c r="Q33" s="58" t="s">
        <v>247</v>
      </c>
      <c r="R33" s="29" t="s">
        <v>248</v>
      </c>
      <c r="S33" s="613"/>
      <c r="T33" s="57"/>
      <c r="U33" s="52" t="s">
        <v>245</v>
      </c>
      <c r="V33" s="52" t="s">
        <v>34</v>
      </c>
      <c r="W33" s="52" t="s">
        <v>89</v>
      </c>
      <c r="X33" s="53">
        <v>907</v>
      </c>
    </row>
    <row r="34" spans="1:24" ht="33.75" x14ac:dyDescent="0.25">
      <c r="A34" s="14">
        <f t="shared" si="1"/>
        <v>30</v>
      </c>
      <c r="B34" s="23" t="s">
        <v>249</v>
      </c>
      <c r="C34" s="23" t="s">
        <v>25</v>
      </c>
      <c r="D34" s="23" t="s">
        <v>250</v>
      </c>
      <c r="E34" s="23" t="s">
        <v>180</v>
      </c>
      <c r="F34" s="23" t="s">
        <v>89</v>
      </c>
      <c r="G34" s="24">
        <v>907</v>
      </c>
      <c r="H34" s="25">
        <v>1</v>
      </c>
      <c r="I34" s="26">
        <v>26</v>
      </c>
      <c r="J34" s="25">
        <v>9</v>
      </c>
      <c r="K34" s="23" t="s">
        <v>29</v>
      </c>
      <c r="L34" s="23" t="s">
        <v>251</v>
      </c>
      <c r="M34" s="23" t="s">
        <v>252</v>
      </c>
      <c r="N34" s="23" t="s">
        <v>217</v>
      </c>
      <c r="O34" s="27">
        <v>7879777700</v>
      </c>
      <c r="P34" s="551">
        <v>7877225032</v>
      </c>
      <c r="Q34" s="58" t="s">
        <v>253</v>
      </c>
      <c r="R34" s="62" t="s">
        <v>254</v>
      </c>
      <c r="S34" s="613"/>
      <c r="T34" s="57"/>
      <c r="U34" s="52" t="s">
        <v>250</v>
      </c>
      <c r="V34" s="52" t="s">
        <v>180</v>
      </c>
      <c r="W34" s="52" t="s">
        <v>89</v>
      </c>
      <c r="X34" s="53">
        <v>907</v>
      </c>
    </row>
    <row r="35" spans="1:24" ht="33.75" x14ac:dyDescent="0.25">
      <c r="A35" s="14">
        <f t="shared" si="1"/>
        <v>31</v>
      </c>
      <c r="B35" s="23" t="s">
        <v>255</v>
      </c>
      <c r="C35" s="23" t="s">
        <v>25</v>
      </c>
      <c r="D35" s="23" t="s">
        <v>256</v>
      </c>
      <c r="E35" s="23" t="s">
        <v>34</v>
      </c>
      <c r="F35" s="23" t="s">
        <v>89</v>
      </c>
      <c r="G35" s="24">
        <v>907</v>
      </c>
      <c r="H35" s="25">
        <v>6</v>
      </c>
      <c r="I35" s="26">
        <v>136</v>
      </c>
      <c r="J35" s="25">
        <v>46</v>
      </c>
      <c r="K35" s="23" t="s">
        <v>40</v>
      </c>
      <c r="L35" s="23" t="s">
        <v>257</v>
      </c>
      <c r="M35" s="23" t="s">
        <v>258</v>
      </c>
      <c r="N35" s="23" t="s">
        <v>53</v>
      </c>
      <c r="O35" s="27">
        <v>7877217400</v>
      </c>
      <c r="P35" s="551">
        <v>7877230068</v>
      </c>
      <c r="Q35" s="29" t="s">
        <v>259</v>
      </c>
      <c r="R35" s="29" t="s">
        <v>260</v>
      </c>
      <c r="S35" s="613"/>
      <c r="T35" s="57"/>
      <c r="U35" s="52" t="s">
        <v>256</v>
      </c>
      <c r="V35" s="52" t="s">
        <v>34</v>
      </c>
      <c r="W35" s="52" t="s">
        <v>89</v>
      </c>
      <c r="X35" s="53">
        <v>907</v>
      </c>
    </row>
    <row r="36" spans="1:24" ht="22.5" x14ac:dyDescent="0.25">
      <c r="A36" s="14">
        <f t="shared" si="1"/>
        <v>32</v>
      </c>
      <c r="B36" s="23" t="s">
        <v>261</v>
      </c>
      <c r="C36" s="23" t="s">
        <v>25</v>
      </c>
      <c r="D36" s="23" t="s">
        <v>262</v>
      </c>
      <c r="E36" s="23" t="s">
        <v>34</v>
      </c>
      <c r="F36" s="23" t="s">
        <v>89</v>
      </c>
      <c r="G36" s="24">
        <v>914</v>
      </c>
      <c r="H36" s="25">
        <v>8</v>
      </c>
      <c r="I36" s="26">
        <v>184</v>
      </c>
      <c r="J36" s="25">
        <v>130</v>
      </c>
      <c r="K36" s="23" t="s">
        <v>40</v>
      </c>
      <c r="L36" s="23" t="s">
        <v>263</v>
      </c>
      <c r="M36" s="23" t="s">
        <v>264</v>
      </c>
      <c r="N36" s="23" t="s">
        <v>53</v>
      </c>
      <c r="O36" s="27">
        <v>7876253129</v>
      </c>
      <c r="P36" s="551">
        <v>7877213118</v>
      </c>
      <c r="Q36" s="29" t="s">
        <v>265</v>
      </c>
      <c r="R36" s="29" t="s">
        <v>266</v>
      </c>
      <c r="S36" s="613"/>
      <c r="T36" s="57"/>
      <c r="U36" s="52" t="s">
        <v>267</v>
      </c>
      <c r="V36" s="52" t="s">
        <v>34</v>
      </c>
      <c r="W36" s="52" t="s">
        <v>89</v>
      </c>
      <c r="X36" s="53">
        <v>9142038</v>
      </c>
    </row>
    <row r="37" spans="1:24" ht="22.5" x14ac:dyDescent="0.25">
      <c r="A37" s="31">
        <f t="shared" si="1"/>
        <v>33</v>
      </c>
      <c r="B37" s="46" t="s">
        <v>268</v>
      </c>
      <c r="C37" s="46" t="s">
        <v>82</v>
      </c>
      <c r="D37" s="46" t="s">
        <v>269</v>
      </c>
      <c r="E37" s="46" t="s">
        <v>34</v>
      </c>
      <c r="F37" s="46" t="s">
        <v>89</v>
      </c>
      <c r="G37" s="47">
        <v>911</v>
      </c>
      <c r="H37" s="48">
        <v>1</v>
      </c>
      <c r="I37" s="63">
        <v>13</v>
      </c>
      <c r="J37" s="48">
        <v>5</v>
      </c>
      <c r="K37" s="46" t="s">
        <v>114</v>
      </c>
      <c r="L37" s="46" t="s">
        <v>270</v>
      </c>
      <c r="M37" s="46" t="s">
        <v>271</v>
      </c>
      <c r="N37" s="46" t="s">
        <v>174</v>
      </c>
      <c r="O37" s="49">
        <v>7872006340</v>
      </c>
      <c r="P37" s="554" t="s">
        <v>34</v>
      </c>
      <c r="Q37" s="50" t="s">
        <v>272</v>
      </c>
      <c r="R37" s="50" t="s">
        <v>273</v>
      </c>
      <c r="S37" s="613"/>
      <c r="T37" s="1"/>
      <c r="U37" s="46" t="s">
        <v>269</v>
      </c>
      <c r="V37" s="46" t="s">
        <v>34</v>
      </c>
      <c r="W37" s="46" t="s">
        <v>89</v>
      </c>
      <c r="X37" s="47">
        <v>911</v>
      </c>
    </row>
    <row r="38" spans="1:24" ht="22.5" x14ac:dyDescent="0.25">
      <c r="A38" s="14">
        <f t="shared" si="1"/>
        <v>34</v>
      </c>
      <c r="B38" s="23" t="s">
        <v>274</v>
      </c>
      <c r="C38" s="23" t="s">
        <v>25</v>
      </c>
      <c r="D38" s="23" t="s">
        <v>275</v>
      </c>
      <c r="E38" s="23" t="s">
        <v>276</v>
      </c>
      <c r="F38" s="23" t="s">
        <v>89</v>
      </c>
      <c r="G38" s="24">
        <v>925</v>
      </c>
      <c r="H38" s="25">
        <v>1</v>
      </c>
      <c r="I38" s="26">
        <v>29</v>
      </c>
      <c r="J38" s="25">
        <v>10</v>
      </c>
      <c r="K38" s="23" t="s">
        <v>29</v>
      </c>
      <c r="L38" s="23" t="s">
        <v>277</v>
      </c>
      <c r="M38" s="23" t="s">
        <v>278</v>
      </c>
      <c r="N38" s="23" t="s">
        <v>217</v>
      </c>
      <c r="O38" s="27">
        <v>7876885818</v>
      </c>
      <c r="P38" s="551" t="s">
        <v>34</v>
      </c>
      <c r="Q38" s="23"/>
      <c r="R38" s="29" t="s">
        <v>279</v>
      </c>
      <c r="S38" s="613"/>
      <c r="T38" s="57"/>
      <c r="U38" s="52" t="s">
        <v>280</v>
      </c>
      <c r="V38" s="52" t="s">
        <v>281</v>
      </c>
      <c r="W38" s="52" t="s">
        <v>89</v>
      </c>
      <c r="X38" s="53">
        <v>925</v>
      </c>
    </row>
    <row r="39" spans="1:24" ht="33.75" x14ac:dyDescent="0.25">
      <c r="A39" s="14">
        <f t="shared" si="1"/>
        <v>35</v>
      </c>
      <c r="B39" s="23" t="s">
        <v>282</v>
      </c>
      <c r="C39" s="23" t="s">
        <v>25</v>
      </c>
      <c r="D39" s="23" t="s">
        <v>283</v>
      </c>
      <c r="E39" s="23" t="s">
        <v>180</v>
      </c>
      <c r="F39" s="23" t="s">
        <v>89</v>
      </c>
      <c r="G39" s="24">
        <v>907</v>
      </c>
      <c r="H39" s="25">
        <v>3</v>
      </c>
      <c r="I39" s="26">
        <v>44</v>
      </c>
      <c r="J39" s="25">
        <v>11</v>
      </c>
      <c r="K39" s="23" t="s">
        <v>40</v>
      </c>
      <c r="L39" s="23" t="s">
        <v>172</v>
      </c>
      <c r="M39" s="23" t="s">
        <v>284</v>
      </c>
      <c r="N39" s="23" t="s">
        <v>43</v>
      </c>
      <c r="O39" s="27">
        <v>7877225058</v>
      </c>
      <c r="P39" s="551">
        <v>7877238590</v>
      </c>
      <c r="Q39" s="29" t="s">
        <v>285</v>
      </c>
      <c r="R39" s="29" t="s">
        <v>286</v>
      </c>
      <c r="S39" s="613"/>
      <c r="T39" s="57"/>
      <c r="U39" s="52" t="s">
        <v>283</v>
      </c>
      <c r="V39" s="52" t="s">
        <v>180</v>
      </c>
      <c r="W39" s="52" t="s">
        <v>89</v>
      </c>
      <c r="X39" s="53">
        <v>907</v>
      </c>
    </row>
    <row r="40" spans="1:24" ht="33.75" x14ac:dyDescent="0.25">
      <c r="A40" s="14">
        <f t="shared" si="1"/>
        <v>36</v>
      </c>
      <c r="B40" s="23" t="s">
        <v>287</v>
      </c>
      <c r="C40" s="23" t="s">
        <v>82</v>
      </c>
      <c r="D40" s="23" t="s">
        <v>288</v>
      </c>
      <c r="E40" s="23" t="s">
        <v>180</v>
      </c>
      <c r="F40" s="23" t="s">
        <v>89</v>
      </c>
      <c r="G40" s="24">
        <v>907</v>
      </c>
      <c r="H40" s="25">
        <v>1</v>
      </c>
      <c r="I40" s="26">
        <v>25</v>
      </c>
      <c r="J40" s="25">
        <v>67</v>
      </c>
      <c r="K40" s="23" t="s">
        <v>29</v>
      </c>
      <c r="L40" s="23" t="s">
        <v>289</v>
      </c>
      <c r="M40" s="23" t="s">
        <v>290</v>
      </c>
      <c r="N40" s="23" t="s">
        <v>32</v>
      </c>
      <c r="O40" s="27">
        <v>7877223861</v>
      </c>
      <c r="P40" s="551">
        <v>7877230391</v>
      </c>
      <c r="Q40" s="29" t="s">
        <v>291</v>
      </c>
      <c r="R40" s="29" t="s">
        <v>292</v>
      </c>
      <c r="S40" s="613"/>
      <c r="T40" s="57"/>
      <c r="U40" s="52" t="s">
        <v>293</v>
      </c>
      <c r="V40" s="52" t="s">
        <v>180</v>
      </c>
      <c r="W40" s="52" t="s">
        <v>89</v>
      </c>
      <c r="X40" s="53">
        <v>907</v>
      </c>
    </row>
    <row r="41" spans="1:24" ht="33.75" x14ac:dyDescent="0.25">
      <c r="A41" s="14">
        <f t="shared" si="1"/>
        <v>37</v>
      </c>
      <c r="B41" s="23" t="s">
        <v>294</v>
      </c>
      <c r="C41" s="23" t="s">
        <v>25</v>
      </c>
      <c r="D41" s="23" t="s">
        <v>295</v>
      </c>
      <c r="E41" s="23" t="s">
        <v>34</v>
      </c>
      <c r="F41" s="23" t="s">
        <v>89</v>
      </c>
      <c r="G41" s="24">
        <v>907</v>
      </c>
      <c r="H41" s="25">
        <v>5</v>
      </c>
      <c r="I41" s="26">
        <v>115</v>
      </c>
      <c r="J41" s="25">
        <v>45</v>
      </c>
      <c r="K41" s="23" t="s">
        <v>296</v>
      </c>
      <c r="L41" s="23" t="s">
        <v>239</v>
      </c>
      <c r="M41" s="23" t="s">
        <v>240</v>
      </c>
      <c r="N41" s="23" t="s">
        <v>43</v>
      </c>
      <c r="O41" s="27">
        <v>7877244160</v>
      </c>
      <c r="P41" s="551">
        <v>7877232282</v>
      </c>
      <c r="Q41" s="29" t="s">
        <v>297</v>
      </c>
      <c r="R41" s="29" t="s">
        <v>298</v>
      </c>
      <c r="S41" s="613"/>
      <c r="T41" s="57"/>
      <c r="U41" s="52" t="s">
        <v>295</v>
      </c>
      <c r="V41" s="52" t="s">
        <v>34</v>
      </c>
      <c r="W41" s="52" t="s">
        <v>89</v>
      </c>
      <c r="X41" s="53">
        <v>907</v>
      </c>
    </row>
    <row r="42" spans="1:24" ht="22.5" x14ac:dyDescent="0.25">
      <c r="A42" s="14">
        <f t="shared" si="1"/>
        <v>38</v>
      </c>
      <c r="B42" s="23" t="s">
        <v>299</v>
      </c>
      <c r="C42" s="23" t="s">
        <v>82</v>
      </c>
      <c r="D42" s="23" t="s">
        <v>300</v>
      </c>
      <c r="E42" s="23" t="s">
        <v>171</v>
      </c>
      <c r="F42" s="23" t="s">
        <v>89</v>
      </c>
      <c r="G42" s="24">
        <v>911</v>
      </c>
      <c r="H42" s="25">
        <v>2</v>
      </c>
      <c r="I42" s="26">
        <v>19</v>
      </c>
      <c r="J42" s="25">
        <v>9</v>
      </c>
      <c r="K42" s="23" t="s">
        <v>29</v>
      </c>
      <c r="L42" s="23" t="s">
        <v>301</v>
      </c>
      <c r="M42" s="23" t="s">
        <v>302</v>
      </c>
      <c r="N42" s="23" t="s">
        <v>217</v>
      </c>
      <c r="O42" s="27">
        <v>7877273302</v>
      </c>
      <c r="P42" s="551">
        <v>7872680772</v>
      </c>
      <c r="Q42" s="29" t="s">
        <v>303</v>
      </c>
      <c r="R42" s="29" t="s">
        <v>304</v>
      </c>
      <c r="S42" s="613"/>
      <c r="T42" s="57"/>
      <c r="U42" s="52" t="s">
        <v>305</v>
      </c>
      <c r="V42" s="52" t="s">
        <v>171</v>
      </c>
      <c r="W42" s="52" t="s">
        <v>89</v>
      </c>
      <c r="X42" s="53">
        <v>911</v>
      </c>
    </row>
    <row r="43" spans="1:24" ht="22.5" x14ac:dyDescent="0.25">
      <c r="A43" s="14">
        <f t="shared" si="1"/>
        <v>39</v>
      </c>
      <c r="B43" s="23" t="s">
        <v>306</v>
      </c>
      <c r="C43" s="23" t="s">
        <v>25</v>
      </c>
      <c r="D43" s="23" t="s">
        <v>307</v>
      </c>
      <c r="E43" s="23" t="s">
        <v>308</v>
      </c>
      <c r="F43" s="23" t="s">
        <v>89</v>
      </c>
      <c r="G43" s="24">
        <v>901</v>
      </c>
      <c r="H43" s="25">
        <v>1</v>
      </c>
      <c r="I43" s="42">
        <v>20</v>
      </c>
      <c r="J43" s="25">
        <v>11</v>
      </c>
      <c r="K43" s="23" t="s">
        <v>29</v>
      </c>
      <c r="L43" s="23" t="s">
        <v>309</v>
      </c>
      <c r="M43" s="23" t="s">
        <v>310</v>
      </c>
      <c r="N43" s="23" t="s">
        <v>53</v>
      </c>
      <c r="O43" s="27" t="s">
        <v>311</v>
      </c>
      <c r="P43" s="551" t="s">
        <v>34</v>
      </c>
      <c r="Q43" s="29" t="s">
        <v>1553</v>
      </c>
      <c r="R43" s="29" t="s">
        <v>312</v>
      </c>
      <c r="S43" s="613"/>
      <c r="T43" s="57"/>
      <c r="U43" s="52" t="s">
        <v>307</v>
      </c>
      <c r="V43" s="52" t="s">
        <v>308</v>
      </c>
      <c r="W43" s="52" t="s">
        <v>89</v>
      </c>
      <c r="X43" s="53">
        <v>901</v>
      </c>
    </row>
    <row r="44" spans="1:24" ht="22.5" x14ac:dyDescent="0.25">
      <c r="A44" s="14">
        <f t="shared" si="1"/>
        <v>40</v>
      </c>
      <c r="B44" s="23" t="s">
        <v>313</v>
      </c>
      <c r="C44" s="23" t="s">
        <v>25</v>
      </c>
      <c r="D44" s="23" t="s">
        <v>314</v>
      </c>
      <c r="E44" s="23" t="s">
        <v>315</v>
      </c>
      <c r="F44" s="23" t="s">
        <v>89</v>
      </c>
      <c r="G44" s="24">
        <v>901</v>
      </c>
      <c r="H44" s="25">
        <v>1</v>
      </c>
      <c r="I44" s="26">
        <v>81</v>
      </c>
      <c r="J44" s="25">
        <v>94</v>
      </c>
      <c r="K44" s="23" t="s">
        <v>40</v>
      </c>
      <c r="L44" s="23" t="s">
        <v>316</v>
      </c>
      <c r="M44" s="23" t="s">
        <v>317</v>
      </c>
      <c r="N44" s="23" t="s">
        <v>32</v>
      </c>
      <c r="O44" s="27">
        <v>7877239020</v>
      </c>
      <c r="P44" s="551">
        <v>7877212877</v>
      </c>
      <c r="Q44" s="29" t="s">
        <v>318</v>
      </c>
      <c r="R44" s="29" t="s">
        <v>319</v>
      </c>
      <c r="S44" s="613"/>
      <c r="T44" s="57"/>
      <c r="U44" s="52" t="s">
        <v>320</v>
      </c>
      <c r="V44" s="52" t="s">
        <v>315</v>
      </c>
      <c r="W44" s="52" t="s">
        <v>89</v>
      </c>
      <c r="X44" s="53">
        <v>901</v>
      </c>
    </row>
    <row r="45" spans="1:24" ht="33.75" x14ac:dyDescent="0.25">
      <c r="A45" s="14">
        <f t="shared" si="1"/>
        <v>41</v>
      </c>
      <c r="B45" s="64" t="s">
        <v>321</v>
      </c>
      <c r="C45" s="64" t="s">
        <v>25</v>
      </c>
      <c r="D45" s="64" t="s">
        <v>322</v>
      </c>
      <c r="E45" s="64" t="s">
        <v>34</v>
      </c>
      <c r="F45" s="64" t="s">
        <v>89</v>
      </c>
      <c r="G45" s="65">
        <v>907</v>
      </c>
      <c r="H45" s="66">
        <v>1</v>
      </c>
      <c r="I45" s="67">
        <v>25</v>
      </c>
      <c r="J45" s="66">
        <v>6</v>
      </c>
      <c r="K45" s="64" t="s">
        <v>40</v>
      </c>
      <c r="L45" s="64" t="s">
        <v>323</v>
      </c>
      <c r="M45" s="64" t="s">
        <v>85</v>
      </c>
      <c r="N45" s="64" t="s">
        <v>43</v>
      </c>
      <c r="O45" s="68">
        <v>7877225380</v>
      </c>
      <c r="P45" s="559">
        <v>7877242892</v>
      </c>
      <c r="Q45" s="69" t="s">
        <v>324</v>
      </c>
      <c r="R45" s="69" t="s">
        <v>325</v>
      </c>
      <c r="S45" s="613"/>
      <c r="T45" s="57"/>
      <c r="U45" s="52" t="s">
        <v>326</v>
      </c>
      <c r="V45" s="52" t="s">
        <v>34</v>
      </c>
      <c r="W45" s="52" t="s">
        <v>89</v>
      </c>
      <c r="X45" s="53">
        <v>907</v>
      </c>
    </row>
    <row r="46" spans="1:24" ht="22.5" x14ac:dyDescent="0.25">
      <c r="A46" s="14">
        <f t="shared" si="1"/>
        <v>42</v>
      </c>
      <c r="B46" s="23" t="s">
        <v>327</v>
      </c>
      <c r="C46" s="23" t="s">
        <v>25</v>
      </c>
      <c r="D46" s="23" t="s">
        <v>328</v>
      </c>
      <c r="E46" s="23" t="s">
        <v>231</v>
      </c>
      <c r="F46" s="23" t="s">
        <v>89</v>
      </c>
      <c r="G46" s="24">
        <v>907</v>
      </c>
      <c r="H46" s="25">
        <v>2</v>
      </c>
      <c r="I46" s="26">
        <v>50</v>
      </c>
      <c r="J46" s="25">
        <v>17</v>
      </c>
      <c r="K46" s="23" t="s">
        <v>40</v>
      </c>
      <c r="L46" s="23" t="s">
        <v>41</v>
      </c>
      <c r="M46" s="23" t="s">
        <v>329</v>
      </c>
      <c r="N46" s="23" t="s">
        <v>43</v>
      </c>
      <c r="O46" s="27">
        <v>7879771000</v>
      </c>
      <c r="P46" s="551">
        <v>7874747339</v>
      </c>
      <c r="Q46" s="29" t="s">
        <v>330</v>
      </c>
      <c r="R46" s="29" t="s">
        <v>331</v>
      </c>
      <c r="S46" s="613"/>
      <c r="T46" s="57"/>
      <c r="U46" s="52" t="s">
        <v>332</v>
      </c>
      <c r="V46" s="52" t="s">
        <v>34</v>
      </c>
      <c r="W46" s="52" t="s">
        <v>89</v>
      </c>
      <c r="X46" s="53">
        <v>908</v>
      </c>
    </row>
    <row r="47" spans="1:24" ht="22.5" x14ac:dyDescent="0.25">
      <c r="A47" s="14">
        <f t="shared" si="1"/>
        <v>43</v>
      </c>
      <c r="B47" s="23" t="s">
        <v>333</v>
      </c>
      <c r="C47" s="23" t="s">
        <v>334</v>
      </c>
      <c r="D47" s="23" t="s">
        <v>335</v>
      </c>
      <c r="E47" s="23" t="s">
        <v>34</v>
      </c>
      <c r="F47" s="23" t="s">
        <v>89</v>
      </c>
      <c r="G47" s="24">
        <v>901</v>
      </c>
      <c r="H47" s="25">
        <v>0</v>
      </c>
      <c r="I47" s="26">
        <v>8</v>
      </c>
      <c r="J47" s="25">
        <v>15</v>
      </c>
      <c r="K47" s="23" t="s">
        <v>40</v>
      </c>
      <c r="L47" s="23" t="s">
        <v>336</v>
      </c>
      <c r="M47" s="23" t="s">
        <v>337</v>
      </c>
      <c r="N47" s="23" t="s">
        <v>338</v>
      </c>
      <c r="O47" s="27" t="s">
        <v>339</v>
      </c>
      <c r="P47" s="551"/>
      <c r="Q47" s="29" t="s">
        <v>340</v>
      </c>
      <c r="R47" s="29" t="s">
        <v>341</v>
      </c>
      <c r="S47" s="613"/>
      <c r="T47" s="57"/>
      <c r="U47" s="52" t="s">
        <v>342</v>
      </c>
      <c r="V47" s="52" t="s">
        <v>34</v>
      </c>
      <c r="W47" s="52" t="s">
        <v>89</v>
      </c>
      <c r="X47" s="53">
        <v>901</v>
      </c>
    </row>
    <row r="48" spans="1:24" ht="45" x14ac:dyDescent="0.25">
      <c r="A48" s="14">
        <f t="shared" si="1"/>
        <v>44</v>
      </c>
      <c r="B48" s="23" t="s">
        <v>343</v>
      </c>
      <c r="C48" s="23" t="s">
        <v>25</v>
      </c>
      <c r="D48" s="23" t="s">
        <v>344</v>
      </c>
      <c r="E48" s="23" t="s">
        <v>345</v>
      </c>
      <c r="F48" s="23" t="s">
        <v>89</v>
      </c>
      <c r="G48" s="24">
        <v>907</v>
      </c>
      <c r="H48" s="25">
        <v>6</v>
      </c>
      <c r="I48" s="26">
        <v>126</v>
      </c>
      <c r="J48" s="25">
        <v>45</v>
      </c>
      <c r="K48" s="23" t="s">
        <v>40</v>
      </c>
      <c r="L48" s="23" t="s">
        <v>346</v>
      </c>
      <c r="M48" s="23" t="s">
        <v>347</v>
      </c>
      <c r="N48" s="23" t="s">
        <v>53</v>
      </c>
      <c r="O48" s="27">
        <v>7879775000</v>
      </c>
      <c r="P48" s="551">
        <v>7879775380</v>
      </c>
      <c r="Q48" s="29" t="s">
        <v>35</v>
      </c>
      <c r="R48" s="29" t="s">
        <v>348</v>
      </c>
      <c r="S48" s="613"/>
      <c r="T48" s="57"/>
      <c r="U48" s="52" t="s">
        <v>344</v>
      </c>
      <c r="V48" s="52" t="s">
        <v>345</v>
      </c>
      <c r="W48" s="52" t="s">
        <v>89</v>
      </c>
      <c r="X48" s="53">
        <v>907</v>
      </c>
    </row>
    <row r="49" spans="1:24" ht="22.5" x14ac:dyDescent="0.25">
      <c r="A49" s="14">
        <f t="shared" si="1"/>
        <v>45</v>
      </c>
      <c r="B49" s="23" t="s">
        <v>349</v>
      </c>
      <c r="C49" s="23" t="s">
        <v>25</v>
      </c>
      <c r="D49" s="23" t="s">
        <v>350</v>
      </c>
      <c r="E49" s="23" t="s">
        <v>231</v>
      </c>
      <c r="F49" s="23" t="s">
        <v>89</v>
      </c>
      <c r="G49" s="24">
        <v>907</v>
      </c>
      <c r="H49" s="70">
        <v>3</v>
      </c>
      <c r="I49" s="42">
        <v>149</v>
      </c>
      <c r="J49" s="70">
        <v>40</v>
      </c>
      <c r="K49" s="23" t="s">
        <v>296</v>
      </c>
      <c r="L49" s="23" t="s">
        <v>351</v>
      </c>
      <c r="M49" s="23" t="s">
        <v>352</v>
      </c>
      <c r="N49" s="23" t="s">
        <v>53</v>
      </c>
      <c r="O49" s="27">
        <v>7877213000</v>
      </c>
      <c r="P49" s="551"/>
      <c r="Q49" s="29" t="s">
        <v>35</v>
      </c>
      <c r="R49" s="29" t="s">
        <v>348</v>
      </c>
      <c r="S49" s="613"/>
      <c r="T49" s="57"/>
      <c r="U49" s="52"/>
      <c r="V49" s="52"/>
      <c r="W49" s="52" t="s">
        <v>89</v>
      </c>
      <c r="X49" s="53">
        <v>907</v>
      </c>
    </row>
    <row r="50" spans="1:24" ht="33.75" x14ac:dyDescent="0.25">
      <c r="A50" s="14">
        <f t="shared" si="1"/>
        <v>46</v>
      </c>
      <c r="B50" s="23" t="s">
        <v>353</v>
      </c>
      <c r="C50" s="23" t="s">
        <v>25</v>
      </c>
      <c r="D50" s="23" t="s">
        <v>354</v>
      </c>
      <c r="E50" s="23" t="s">
        <v>355</v>
      </c>
      <c r="F50" s="23" t="s">
        <v>89</v>
      </c>
      <c r="G50" s="24">
        <v>907</v>
      </c>
      <c r="H50" s="25">
        <v>16</v>
      </c>
      <c r="I50" s="26">
        <v>483</v>
      </c>
      <c r="J50" s="25">
        <v>634</v>
      </c>
      <c r="K50" s="23" t="s">
        <v>40</v>
      </c>
      <c r="L50" s="23" t="s">
        <v>122</v>
      </c>
      <c r="M50" s="23" t="s">
        <v>356</v>
      </c>
      <c r="N50" s="23" t="s">
        <v>53</v>
      </c>
      <c r="O50" s="27">
        <v>7877217500</v>
      </c>
      <c r="P50" s="551" t="s">
        <v>34</v>
      </c>
      <c r="Q50" s="29" t="s">
        <v>357</v>
      </c>
      <c r="R50" s="29" t="s">
        <v>358</v>
      </c>
      <c r="S50" s="613"/>
      <c r="T50" s="57"/>
      <c r="U50" s="52" t="s">
        <v>354</v>
      </c>
      <c r="V50" s="52" t="s">
        <v>355</v>
      </c>
      <c r="W50" s="52" t="s">
        <v>89</v>
      </c>
      <c r="X50" s="53">
        <v>907</v>
      </c>
    </row>
    <row r="51" spans="1:24" ht="22.5" x14ac:dyDescent="0.25">
      <c r="A51" s="31">
        <f t="shared" si="1"/>
        <v>47</v>
      </c>
      <c r="B51" s="52" t="s">
        <v>359</v>
      </c>
      <c r="C51" s="52" t="s">
        <v>82</v>
      </c>
      <c r="D51" s="52" t="s">
        <v>360</v>
      </c>
      <c r="E51" s="52" t="s">
        <v>34</v>
      </c>
      <c r="F51" s="52" t="s">
        <v>89</v>
      </c>
      <c r="G51" s="53">
        <v>901</v>
      </c>
      <c r="H51" s="54">
        <v>1</v>
      </c>
      <c r="I51" s="26">
        <v>24</v>
      </c>
      <c r="J51" s="54">
        <v>21</v>
      </c>
      <c r="K51" s="52" t="s">
        <v>40</v>
      </c>
      <c r="L51" s="52" t="s">
        <v>361</v>
      </c>
      <c r="M51" s="52" t="s">
        <v>362</v>
      </c>
      <c r="N51" s="52" t="s">
        <v>43</v>
      </c>
      <c r="O51" s="55">
        <v>7877222014</v>
      </c>
      <c r="P51" s="556" t="s">
        <v>34</v>
      </c>
      <c r="Q51" s="58" t="s">
        <v>363</v>
      </c>
      <c r="R51" s="56" t="s">
        <v>364</v>
      </c>
      <c r="S51" s="613"/>
      <c r="T51" s="57"/>
      <c r="U51" s="52" t="s">
        <v>360</v>
      </c>
      <c r="V51" s="52" t="s">
        <v>34</v>
      </c>
      <c r="W51" s="52" t="s">
        <v>89</v>
      </c>
      <c r="X51" s="53">
        <v>901</v>
      </c>
    </row>
    <row r="52" spans="1:24" ht="33.75" x14ac:dyDescent="0.25">
      <c r="A52" s="31">
        <f t="shared" si="1"/>
        <v>48</v>
      </c>
      <c r="B52" s="52" t="s">
        <v>365</v>
      </c>
      <c r="C52" s="52" t="s">
        <v>82</v>
      </c>
      <c r="D52" s="52" t="s">
        <v>366</v>
      </c>
      <c r="E52" s="52" t="s">
        <v>180</v>
      </c>
      <c r="F52" s="52" t="s">
        <v>89</v>
      </c>
      <c r="G52" s="53">
        <v>9071710</v>
      </c>
      <c r="H52" s="54">
        <v>1</v>
      </c>
      <c r="I52" s="26">
        <v>20</v>
      </c>
      <c r="J52" s="54">
        <v>9</v>
      </c>
      <c r="K52" s="52" t="s">
        <v>40</v>
      </c>
      <c r="L52" s="52" t="s">
        <v>367</v>
      </c>
      <c r="M52" s="52" t="s">
        <v>368</v>
      </c>
      <c r="N52" s="52" t="s">
        <v>53</v>
      </c>
      <c r="O52" s="55">
        <v>7872899191</v>
      </c>
      <c r="P52" s="556" t="s">
        <v>34</v>
      </c>
      <c r="Q52" s="58" t="s">
        <v>369</v>
      </c>
      <c r="R52" s="71" t="s">
        <v>370</v>
      </c>
      <c r="S52" s="613"/>
      <c r="T52" s="57"/>
      <c r="U52" s="52" t="s">
        <v>371</v>
      </c>
      <c r="V52" s="52" t="s">
        <v>180</v>
      </c>
      <c r="W52" s="52" t="s">
        <v>89</v>
      </c>
      <c r="X52" s="53">
        <v>9071710</v>
      </c>
    </row>
    <row r="53" spans="1:24" ht="33.75" x14ac:dyDescent="0.25">
      <c r="A53" s="14">
        <f t="shared" si="1"/>
        <v>49</v>
      </c>
      <c r="B53" s="23" t="s">
        <v>372</v>
      </c>
      <c r="C53" s="23" t="s">
        <v>25</v>
      </c>
      <c r="D53" s="23" t="s">
        <v>373</v>
      </c>
      <c r="E53" s="23" t="s">
        <v>180</v>
      </c>
      <c r="F53" s="23" t="s">
        <v>89</v>
      </c>
      <c r="G53" s="24">
        <v>907</v>
      </c>
      <c r="H53" s="25">
        <v>2</v>
      </c>
      <c r="I53" s="26">
        <v>15</v>
      </c>
      <c r="J53" s="25">
        <v>30</v>
      </c>
      <c r="K53" s="23" t="s">
        <v>29</v>
      </c>
      <c r="L53" s="23" t="s">
        <v>374</v>
      </c>
      <c r="M53" s="23" t="s">
        <v>302</v>
      </c>
      <c r="N53" s="23" t="s">
        <v>217</v>
      </c>
      <c r="O53" s="27">
        <v>7877059994</v>
      </c>
      <c r="P53" s="551">
        <v>8884101558</v>
      </c>
      <c r="Q53" s="58" t="s">
        <v>375</v>
      </c>
      <c r="R53" s="29" t="s">
        <v>376</v>
      </c>
      <c r="S53" s="613"/>
      <c r="T53" s="57"/>
      <c r="U53" s="52" t="s">
        <v>373</v>
      </c>
      <c r="V53" s="52" t="s">
        <v>180</v>
      </c>
      <c r="W53" s="52" t="s">
        <v>89</v>
      </c>
      <c r="X53" s="53">
        <v>907</v>
      </c>
    </row>
    <row r="54" spans="1:24" x14ac:dyDescent="0.25">
      <c r="A54" s="14">
        <f t="shared" si="1"/>
        <v>50</v>
      </c>
      <c r="B54" s="23" t="s">
        <v>377</v>
      </c>
      <c r="C54" s="23" t="s">
        <v>25</v>
      </c>
      <c r="D54" s="23" t="s">
        <v>378</v>
      </c>
      <c r="E54" s="23" t="s">
        <v>180</v>
      </c>
      <c r="F54" s="23" t="s">
        <v>89</v>
      </c>
      <c r="G54" s="24">
        <v>907</v>
      </c>
      <c r="H54" s="25">
        <v>1</v>
      </c>
      <c r="I54" s="26">
        <v>26</v>
      </c>
      <c r="J54" s="25">
        <v>2</v>
      </c>
      <c r="K54" s="23" t="s">
        <v>29</v>
      </c>
      <c r="L54" s="23" t="s">
        <v>374</v>
      </c>
      <c r="M54" s="23" t="s">
        <v>302</v>
      </c>
      <c r="N54" s="23" t="s">
        <v>217</v>
      </c>
      <c r="O54" s="27" t="s">
        <v>379</v>
      </c>
      <c r="P54" s="551"/>
      <c r="Q54" s="58" t="s">
        <v>380</v>
      </c>
      <c r="R54" s="29" t="s">
        <v>381</v>
      </c>
      <c r="S54" s="613"/>
      <c r="T54" s="57"/>
      <c r="U54" s="52"/>
      <c r="V54" s="52"/>
      <c r="W54" s="52"/>
      <c r="X54" s="53"/>
    </row>
    <row r="55" spans="1:24" ht="33.75" x14ac:dyDescent="0.25">
      <c r="A55" s="14">
        <f t="shared" si="1"/>
        <v>51</v>
      </c>
      <c r="B55" s="23" t="s">
        <v>382</v>
      </c>
      <c r="C55" s="23" t="s">
        <v>25</v>
      </c>
      <c r="D55" s="23" t="s">
        <v>383</v>
      </c>
      <c r="E55" s="23" t="s">
        <v>180</v>
      </c>
      <c r="F55" s="23" t="s">
        <v>89</v>
      </c>
      <c r="G55" s="24">
        <v>9071325</v>
      </c>
      <c r="H55" s="25">
        <v>8</v>
      </c>
      <c r="I55" s="26">
        <v>525</v>
      </c>
      <c r="J55" s="25">
        <v>497</v>
      </c>
      <c r="K55" s="23" t="s">
        <v>40</v>
      </c>
      <c r="L55" s="23" t="s">
        <v>122</v>
      </c>
      <c r="M55" s="23" t="s">
        <v>384</v>
      </c>
      <c r="N55" s="23" t="s">
        <v>53</v>
      </c>
      <c r="O55" s="27">
        <v>7877227000</v>
      </c>
      <c r="P55" s="551">
        <v>7872896185</v>
      </c>
      <c r="Q55" s="58" t="s">
        <v>385</v>
      </c>
      <c r="R55" s="59" t="s">
        <v>386</v>
      </c>
      <c r="S55" s="613"/>
      <c r="T55" s="57"/>
      <c r="U55" s="52" t="s">
        <v>383</v>
      </c>
      <c r="V55" s="52" t="s">
        <v>180</v>
      </c>
      <c r="W55" s="52" t="s">
        <v>89</v>
      </c>
      <c r="X55" s="53">
        <v>9071325</v>
      </c>
    </row>
    <row r="56" spans="1:24" ht="22.5" x14ac:dyDescent="0.25">
      <c r="A56" s="14">
        <f t="shared" si="1"/>
        <v>52</v>
      </c>
      <c r="B56" s="23" t="s">
        <v>387</v>
      </c>
      <c r="C56" s="23" t="s">
        <v>25</v>
      </c>
      <c r="D56" s="23" t="s">
        <v>388</v>
      </c>
      <c r="E56" s="23" t="s">
        <v>315</v>
      </c>
      <c r="F56" s="23" t="s">
        <v>89</v>
      </c>
      <c r="G56" s="24">
        <v>901</v>
      </c>
      <c r="H56" s="25">
        <v>1</v>
      </c>
      <c r="I56" s="26">
        <v>27</v>
      </c>
      <c r="J56" s="25">
        <v>8</v>
      </c>
      <c r="K56" s="23" t="s">
        <v>40</v>
      </c>
      <c r="L56" s="23" t="s">
        <v>389</v>
      </c>
      <c r="M56" s="23" t="s">
        <v>390</v>
      </c>
      <c r="N56" s="23" t="s">
        <v>43</v>
      </c>
      <c r="O56" s="27">
        <v>7877251351</v>
      </c>
      <c r="P56" s="551">
        <v>7879777682</v>
      </c>
      <c r="Q56" s="58" t="s">
        <v>391</v>
      </c>
      <c r="R56" s="29" t="s">
        <v>392</v>
      </c>
      <c r="S56" s="613"/>
      <c r="T56" s="57"/>
      <c r="U56" s="52" t="s">
        <v>388</v>
      </c>
      <c r="V56" s="52" t="s">
        <v>315</v>
      </c>
      <c r="W56" s="52" t="s">
        <v>89</v>
      </c>
      <c r="X56" s="53">
        <v>901</v>
      </c>
    </row>
    <row r="57" spans="1:24" ht="22.5" x14ac:dyDescent="0.25">
      <c r="A57" s="14">
        <f t="shared" si="1"/>
        <v>53</v>
      </c>
      <c r="B57" s="23" t="s">
        <v>393</v>
      </c>
      <c r="C57" s="23" t="s">
        <v>82</v>
      </c>
      <c r="D57" s="23" t="s">
        <v>394</v>
      </c>
      <c r="E57" s="23" t="s">
        <v>34</v>
      </c>
      <c r="F57" s="23" t="s">
        <v>89</v>
      </c>
      <c r="G57" s="24">
        <v>907</v>
      </c>
      <c r="H57" s="25">
        <v>0</v>
      </c>
      <c r="I57" s="26">
        <v>25</v>
      </c>
      <c r="J57" s="25">
        <v>8</v>
      </c>
      <c r="K57" s="23" t="s">
        <v>40</v>
      </c>
      <c r="L57" s="23" t="s">
        <v>93</v>
      </c>
      <c r="M57" s="23" t="s">
        <v>395</v>
      </c>
      <c r="N57" s="23" t="s">
        <v>43</v>
      </c>
      <c r="O57" s="27">
        <v>7877228640</v>
      </c>
      <c r="P57" s="551">
        <v>7877254921</v>
      </c>
      <c r="Q57" s="58" t="s">
        <v>396</v>
      </c>
      <c r="R57" s="29" t="s">
        <v>397</v>
      </c>
      <c r="S57" s="613"/>
      <c r="T57" s="57"/>
      <c r="U57" s="52" t="s">
        <v>394</v>
      </c>
      <c r="V57" s="52" t="s">
        <v>180</v>
      </c>
      <c r="W57" s="52" t="s">
        <v>89</v>
      </c>
      <c r="X57" s="53">
        <v>907</v>
      </c>
    </row>
    <row r="58" spans="1:24" x14ac:dyDescent="0.25">
      <c r="A58" s="14">
        <f t="shared" si="1"/>
        <v>54</v>
      </c>
      <c r="B58" s="23" t="s">
        <v>398</v>
      </c>
      <c r="C58" s="23" t="s">
        <v>25</v>
      </c>
      <c r="D58" s="23" t="s">
        <v>399</v>
      </c>
      <c r="E58" s="23" t="s">
        <v>34</v>
      </c>
      <c r="F58" s="23" t="s">
        <v>89</v>
      </c>
      <c r="G58" s="24">
        <v>901</v>
      </c>
      <c r="H58" s="25">
        <v>2</v>
      </c>
      <c r="I58" s="26">
        <v>28</v>
      </c>
      <c r="J58" s="25">
        <v>12</v>
      </c>
      <c r="K58" s="23" t="s">
        <v>40</v>
      </c>
      <c r="L58" s="23" t="s">
        <v>400</v>
      </c>
      <c r="M58" s="23" t="s">
        <v>401</v>
      </c>
      <c r="N58" s="23"/>
      <c r="O58" s="27" t="s">
        <v>402</v>
      </c>
      <c r="P58" s="551"/>
      <c r="Q58" s="58" t="s">
        <v>403</v>
      </c>
      <c r="R58" s="29" t="s">
        <v>404</v>
      </c>
      <c r="S58" s="613"/>
      <c r="T58" s="57"/>
      <c r="U58" s="52"/>
      <c r="V58" s="52"/>
      <c r="W58" s="52"/>
      <c r="X58" s="53"/>
    </row>
    <row r="59" spans="1:24" ht="33.75" x14ac:dyDescent="0.25">
      <c r="A59" s="14">
        <f t="shared" si="1"/>
        <v>55</v>
      </c>
      <c r="B59" s="23" t="s">
        <v>405</v>
      </c>
      <c r="C59" s="23" t="s">
        <v>25</v>
      </c>
      <c r="D59" s="23" t="s">
        <v>406</v>
      </c>
      <c r="E59" s="23" t="s">
        <v>34</v>
      </c>
      <c r="F59" s="23" t="s">
        <v>89</v>
      </c>
      <c r="G59" s="24">
        <v>9012620</v>
      </c>
      <c r="H59" s="25">
        <v>11</v>
      </c>
      <c r="I59" s="26">
        <v>240</v>
      </c>
      <c r="J59" s="25">
        <v>126</v>
      </c>
      <c r="K59" s="23" t="s">
        <v>40</v>
      </c>
      <c r="L59" s="23" t="s">
        <v>407</v>
      </c>
      <c r="M59" s="23" t="s">
        <v>408</v>
      </c>
      <c r="N59" s="23" t="s">
        <v>53</v>
      </c>
      <c r="O59" s="27">
        <v>7877215100</v>
      </c>
      <c r="P59" s="551">
        <v>7872891906</v>
      </c>
      <c r="Q59" s="58" t="s">
        <v>409</v>
      </c>
      <c r="R59" s="29" t="s">
        <v>410</v>
      </c>
      <c r="S59" s="613"/>
      <c r="T59" s="57"/>
      <c r="U59" s="52" t="s">
        <v>406</v>
      </c>
      <c r="V59" s="52" t="s">
        <v>34</v>
      </c>
      <c r="W59" s="52" t="s">
        <v>89</v>
      </c>
      <c r="X59" s="53">
        <v>9012620</v>
      </c>
    </row>
    <row r="60" spans="1:24" ht="33.75" x14ac:dyDescent="0.25">
      <c r="A60" s="14">
        <f t="shared" si="1"/>
        <v>56</v>
      </c>
      <c r="B60" s="23" t="s">
        <v>411</v>
      </c>
      <c r="C60" s="23" t="s">
        <v>25</v>
      </c>
      <c r="D60" s="23" t="s">
        <v>412</v>
      </c>
      <c r="E60" s="23" t="s">
        <v>34</v>
      </c>
      <c r="F60" s="23" t="s">
        <v>89</v>
      </c>
      <c r="G60" s="24">
        <v>907</v>
      </c>
      <c r="H60" s="25">
        <v>26</v>
      </c>
      <c r="I60" s="26">
        <v>503</v>
      </c>
      <c r="J60" s="25">
        <v>445</v>
      </c>
      <c r="K60" s="23" t="s">
        <v>114</v>
      </c>
      <c r="L60" s="23" t="s">
        <v>413</v>
      </c>
      <c r="M60" s="23" t="s">
        <v>414</v>
      </c>
      <c r="N60" s="23" t="s">
        <v>63</v>
      </c>
      <c r="O60" s="27">
        <v>7879933500</v>
      </c>
      <c r="P60" s="551">
        <v>7879333505</v>
      </c>
      <c r="Q60" s="58" t="s">
        <v>259</v>
      </c>
      <c r="R60" s="59" t="s">
        <v>415</v>
      </c>
      <c r="S60" s="613"/>
      <c r="T60" s="57"/>
      <c r="U60" s="52" t="s">
        <v>412</v>
      </c>
      <c r="V60" s="52" t="s">
        <v>34</v>
      </c>
      <c r="W60" s="52" t="s">
        <v>89</v>
      </c>
      <c r="X60" s="53">
        <v>907</v>
      </c>
    </row>
    <row r="61" spans="1:24" ht="22.5" x14ac:dyDescent="0.25">
      <c r="A61" s="14">
        <f t="shared" si="1"/>
        <v>57</v>
      </c>
      <c r="B61" s="23" t="s">
        <v>416</v>
      </c>
      <c r="C61" s="23" t="s">
        <v>25</v>
      </c>
      <c r="D61" s="23" t="s">
        <v>417</v>
      </c>
      <c r="E61" s="23" t="s">
        <v>34</v>
      </c>
      <c r="F61" s="23" t="s">
        <v>89</v>
      </c>
      <c r="G61" s="24">
        <v>907</v>
      </c>
      <c r="H61" s="25">
        <v>5</v>
      </c>
      <c r="I61" s="26">
        <v>96</v>
      </c>
      <c r="J61" s="25"/>
      <c r="K61" s="23" t="s">
        <v>60</v>
      </c>
      <c r="L61" s="23" t="s">
        <v>418</v>
      </c>
      <c r="M61" s="23" t="s">
        <v>419</v>
      </c>
      <c r="N61" s="23" t="s">
        <v>63</v>
      </c>
      <c r="O61" s="27" t="s">
        <v>420</v>
      </c>
      <c r="P61" s="551"/>
      <c r="Q61" s="29" t="s">
        <v>421</v>
      </c>
      <c r="R61" s="29" t="s">
        <v>422</v>
      </c>
      <c r="S61" s="613"/>
      <c r="T61" s="57"/>
      <c r="U61" s="52"/>
      <c r="V61" s="52"/>
      <c r="W61" s="52"/>
      <c r="X61" s="53"/>
    </row>
    <row r="62" spans="1:24" ht="22.5" x14ac:dyDescent="0.25">
      <c r="A62" s="31">
        <f t="shared" si="1"/>
        <v>58</v>
      </c>
      <c r="B62" s="52" t="s">
        <v>423</v>
      </c>
      <c r="C62" s="52" t="s">
        <v>25</v>
      </c>
      <c r="D62" s="52" t="s">
        <v>424</v>
      </c>
      <c r="E62" s="52" t="s">
        <v>180</v>
      </c>
      <c r="F62" s="52" t="s">
        <v>89</v>
      </c>
      <c r="G62" s="53">
        <v>902</v>
      </c>
      <c r="H62" s="54">
        <v>7</v>
      </c>
      <c r="I62" s="26">
        <v>570</v>
      </c>
      <c r="J62" s="54">
        <v>950</v>
      </c>
      <c r="K62" s="52" t="s">
        <v>107</v>
      </c>
      <c r="L62" s="52" t="s">
        <v>108</v>
      </c>
      <c r="M62" s="52" t="s">
        <v>109</v>
      </c>
      <c r="N62" s="52" t="s">
        <v>53</v>
      </c>
      <c r="O62" s="55">
        <v>7877211000</v>
      </c>
      <c r="P62" s="556">
        <v>7877227955</v>
      </c>
      <c r="Q62" s="72" t="s">
        <v>425</v>
      </c>
      <c r="R62" s="56" t="s">
        <v>111</v>
      </c>
      <c r="S62" s="613"/>
      <c r="T62" s="57"/>
      <c r="U62" s="52" t="s">
        <v>426</v>
      </c>
      <c r="V62" s="52" t="s">
        <v>34</v>
      </c>
      <c r="W62" s="52" t="s">
        <v>89</v>
      </c>
      <c r="X62" s="53">
        <v>902</v>
      </c>
    </row>
    <row r="63" spans="1:24" x14ac:dyDescent="0.25">
      <c r="A63" s="31">
        <f t="shared" si="1"/>
        <v>59</v>
      </c>
      <c r="B63" s="23" t="s">
        <v>427</v>
      </c>
      <c r="C63" s="23" t="s">
        <v>25</v>
      </c>
      <c r="D63" s="23" t="s">
        <v>428</v>
      </c>
      <c r="E63" s="23"/>
      <c r="F63" s="23" t="s">
        <v>89</v>
      </c>
      <c r="G63" s="24">
        <v>908</v>
      </c>
      <c r="H63" s="25">
        <v>2</v>
      </c>
      <c r="I63" s="26">
        <v>47</v>
      </c>
      <c r="J63" s="25">
        <v>17</v>
      </c>
      <c r="K63" s="23" t="s">
        <v>40</v>
      </c>
      <c r="L63" s="23" t="s">
        <v>367</v>
      </c>
      <c r="M63" s="23" t="s">
        <v>368</v>
      </c>
      <c r="N63" s="23" t="s">
        <v>32</v>
      </c>
      <c r="O63" s="27" t="s">
        <v>429</v>
      </c>
      <c r="P63" s="551"/>
      <c r="Q63" s="58" t="s">
        <v>430</v>
      </c>
      <c r="R63" s="71" t="s">
        <v>370</v>
      </c>
      <c r="S63" s="613"/>
      <c r="T63" s="57"/>
      <c r="U63" s="52"/>
      <c r="V63" s="52"/>
      <c r="W63" s="52"/>
      <c r="X63" s="53"/>
    </row>
    <row r="64" spans="1:24" ht="22.5" x14ac:dyDescent="0.25">
      <c r="A64" s="31">
        <f>+A63+1</f>
        <v>60</v>
      </c>
      <c r="B64" s="52" t="s">
        <v>431</v>
      </c>
      <c r="C64" s="52" t="s">
        <v>25</v>
      </c>
      <c r="D64" s="52" t="s">
        <v>432</v>
      </c>
      <c r="E64" s="52" t="s">
        <v>180</v>
      </c>
      <c r="F64" s="52" t="s">
        <v>89</v>
      </c>
      <c r="G64" s="53">
        <v>907</v>
      </c>
      <c r="H64" s="54"/>
      <c r="I64" s="26">
        <v>233</v>
      </c>
      <c r="J64" s="54">
        <v>80</v>
      </c>
      <c r="K64" s="52" t="s">
        <v>40</v>
      </c>
      <c r="L64" s="52" t="s">
        <v>433</v>
      </c>
      <c r="M64" s="52" t="s">
        <v>434</v>
      </c>
      <c r="N64" s="52" t="s">
        <v>32</v>
      </c>
      <c r="O64" s="55" t="s">
        <v>435</v>
      </c>
      <c r="P64" s="556"/>
      <c r="Q64" s="58" t="s">
        <v>436</v>
      </c>
      <c r="R64" s="73" t="s">
        <v>437</v>
      </c>
      <c r="S64" s="613"/>
      <c r="T64" s="57"/>
      <c r="U64" s="52" t="s">
        <v>438</v>
      </c>
      <c r="V64" s="52" t="s">
        <v>180</v>
      </c>
      <c r="W64" s="52" t="s">
        <v>89</v>
      </c>
      <c r="X64" s="53" t="s">
        <v>439</v>
      </c>
    </row>
    <row r="65" spans="1:24" ht="22.5" x14ac:dyDescent="0.25">
      <c r="A65" s="31">
        <f t="shared" si="1"/>
        <v>61</v>
      </c>
      <c r="B65" s="46" t="s">
        <v>447</v>
      </c>
      <c r="C65" s="46" t="s">
        <v>82</v>
      </c>
      <c r="D65" s="46" t="s">
        <v>448</v>
      </c>
      <c r="E65" s="46" t="s">
        <v>34</v>
      </c>
      <c r="F65" s="46" t="s">
        <v>89</v>
      </c>
      <c r="G65" s="47">
        <v>901</v>
      </c>
      <c r="H65" s="48">
        <v>0</v>
      </c>
      <c r="I65" s="26">
        <v>8</v>
      </c>
      <c r="J65" s="48">
        <v>8</v>
      </c>
      <c r="K65" s="46" t="s">
        <v>40</v>
      </c>
      <c r="L65" s="46" t="s">
        <v>449</v>
      </c>
      <c r="M65" s="46" t="s">
        <v>450</v>
      </c>
      <c r="N65" s="46" t="s">
        <v>43</v>
      </c>
      <c r="O65" s="49" t="s">
        <v>451</v>
      </c>
      <c r="P65" s="554"/>
      <c r="Q65" s="60" t="s">
        <v>452</v>
      </c>
      <c r="R65" s="75" t="s">
        <v>453</v>
      </c>
      <c r="S65" s="613"/>
      <c r="T65" s="1"/>
      <c r="U65" s="46"/>
      <c r="V65" s="46"/>
      <c r="W65" s="46"/>
      <c r="X65" s="47"/>
    </row>
    <row r="66" spans="1:24" ht="22.5" x14ac:dyDescent="0.25">
      <c r="A66" s="14">
        <f t="shared" si="1"/>
        <v>62</v>
      </c>
      <c r="B66" s="23" t="s">
        <v>454</v>
      </c>
      <c r="C66" s="23" t="s">
        <v>455</v>
      </c>
      <c r="D66" s="23" t="s">
        <v>456</v>
      </c>
      <c r="E66" s="23" t="s">
        <v>34</v>
      </c>
      <c r="F66" s="23" t="s">
        <v>89</v>
      </c>
      <c r="G66" s="24">
        <v>911</v>
      </c>
      <c r="H66" s="25">
        <v>0</v>
      </c>
      <c r="I66" s="26">
        <v>7</v>
      </c>
      <c r="J66" s="25">
        <v>6</v>
      </c>
      <c r="K66" s="23" t="s">
        <v>40</v>
      </c>
      <c r="L66" s="23" t="s">
        <v>457</v>
      </c>
      <c r="M66" s="23" t="s">
        <v>458</v>
      </c>
      <c r="N66" s="23" t="s">
        <v>43</v>
      </c>
      <c r="O66" s="27" t="s">
        <v>459</v>
      </c>
      <c r="P66" s="551"/>
      <c r="Q66" s="58" t="s">
        <v>460</v>
      </c>
      <c r="R66" s="76" t="s">
        <v>461</v>
      </c>
      <c r="S66" s="613"/>
      <c r="T66" s="57"/>
      <c r="U66" s="52" t="s">
        <v>462</v>
      </c>
      <c r="V66" s="52" t="s">
        <v>34</v>
      </c>
      <c r="W66" s="52" t="s">
        <v>50</v>
      </c>
      <c r="X66" s="53">
        <v>725</v>
      </c>
    </row>
    <row r="67" spans="1:24" ht="22.5" x14ac:dyDescent="0.25">
      <c r="A67" s="14">
        <f t="shared" si="1"/>
        <v>63</v>
      </c>
      <c r="B67" s="23" t="s">
        <v>463</v>
      </c>
      <c r="C67" s="23" t="s">
        <v>455</v>
      </c>
      <c r="D67" s="23" t="s">
        <v>464</v>
      </c>
      <c r="E67" s="23" t="s">
        <v>34</v>
      </c>
      <c r="F67" s="23" t="s">
        <v>89</v>
      </c>
      <c r="G67" s="24">
        <v>911</v>
      </c>
      <c r="H67" s="25">
        <v>1</v>
      </c>
      <c r="I67" s="26">
        <v>11</v>
      </c>
      <c r="J67" s="25">
        <v>6</v>
      </c>
      <c r="K67" s="23" t="s">
        <v>296</v>
      </c>
      <c r="L67" s="23" t="s">
        <v>465</v>
      </c>
      <c r="M67" s="23" t="s">
        <v>466</v>
      </c>
      <c r="N67" s="23" t="s">
        <v>43</v>
      </c>
      <c r="O67" s="27" t="s">
        <v>467</v>
      </c>
      <c r="P67" s="551"/>
      <c r="Q67" s="58" t="s">
        <v>468</v>
      </c>
      <c r="R67" s="76" t="s">
        <v>469</v>
      </c>
      <c r="S67" s="613"/>
      <c r="T67" s="57"/>
      <c r="U67" s="52"/>
      <c r="V67" s="52"/>
      <c r="W67" s="52"/>
      <c r="X67" s="53"/>
    </row>
    <row r="68" spans="1:24" ht="33.75" x14ac:dyDescent="0.25">
      <c r="A68" s="14">
        <f t="shared" si="1"/>
        <v>64</v>
      </c>
      <c r="B68" s="23" t="s">
        <v>470</v>
      </c>
      <c r="C68" s="23" t="s">
        <v>25</v>
      </c>
      <c r="D68" s="23" t="s">
        <v>471</v>
      </c>
      <c r="E68" s="23" t="s">
        <v>231</v>
      </c>
      <c r="F68" s="23" t="s">
        <v>89</v>
      </c>
      <c r="G68" s="24">
        <v>907</v>
      </c>
      <c r="H68" s="25">
        <v>1</v>
      </c>
      <c r="I68" s="26">
        <v>25</v>
      </c>
      <c r="J68" s="25">
        <v>11</v>
      </c>
      <c r="K68" s="23" t="s">
        <v>69</v>
      </c>
      <c r="L68" s="23" t="s">
        <v>277</v>
      </c>
      <c r="M68" s="23" t="s">
        <v>278</v>
      </c>
      <c r="N68" s="23" t="s">
        <v>43</v>
      </c>
      <c r="O68" s="27" t="s">
        <v>472</v>
      </c>
      <c r="P68" s="551"/>
      <c r="Q68" s="27"/>
      <c r="R68" s="76" t="s">
        <v>473</v>
      </c>
      <c r="S68" s="613"/>
      <c r="T68" s="57"/>
      <c r="U68" s="52" t="s">
        <v>471</v>
      </c>
      <c r="V68" s="52" t="s">
        <v>231</v>
      </c>
      <c r="W68" s="52" t="s">
        <v>89</v>
      </c>
      <c r="X68" s="53">
        <v>907</v>
      </c>
    </row>
    <row r="69" spans="1:24" x14ac:dyDescent="0.25">
      <c r="A69" s="14">
        <f t="shared" si="1"/>
        <v>65</v>
      </c>
      <c r="B69" s="23" t="s">
        <v>474</v>
      </c>
      <c r="C69" s="23" t="s">
        <v>82</v>
      </c>
      <c r="D69" s="23" t="s">
        <v>475</v>
      </c>
      <c r="E69" s="23" t="s">
        <v>180</v>
      </c>
      <c r="F69" s="23" t="s">
        <v>89</v>
      </c>
      <c r="G69" s="24">
        <v>908</v>
      </c>
      <c r="H69" s="25">
        <v>1</v>
      </c>
      <c r="I69" s="26">
        <v>13</v>
      </c>
      <c r="J69" s="25">
        <v>8</v>
      </c>
      <c r="K69" s="23" t="s">
        <v>296</v>
      </c>
      <c r="L69" s="23" t="s">
        <v>476</v>
      </c>
      <c r="M69" s="23" t="s">
        <v>477</v>
      </c>
      <c r="N69" s="23" t="s">
        <v>43</v>
      </c>
      <c r="O69" s="27" t="s">
        <v>478</v>
      </c>
      <c r="P69" s="551"/>
      <c r="Q69" s="58" t="s">
        <v>479</v>
      </c>
      <c r="R69" s="77" t="s">
        <v>480</v>
      </c>
      <c r="S69" s="613"/>
      <c r="T69" s="57"/>
      <c r="U69" s="52"/>
      <c r="V69" s="52"/>
      <c r="W69" s="52"/>
      <c r="X69" s="53"/>
    </row>
    <row r="70" spans="1:24" x14ac:dyDescent="0.25">
      <c r="A70" s="14">
        <f t="shared" si="1"/>
        <v>66</v>
      </c>
      <c r="B70" s="23" t="s">
        <v>481</v>
      </c>
      <c r="C70" s="23" t="s">
        <v>25</v>
      </c>
      <c r="D70" s="23" t="s">
        <v>482</v>
      </c>
      <c r="E70" s="23" t="s">
        <v>180</v>
      </c>
      <c r="F70" s="23" t="s">
        <v>89</v>
      </c>
      <c r="G70" s="24">
        <v>907</v>
      </c>
      <c r="H70" s="25">
        <v>2</v>
      </c>
      <c r="I70" s="26">
        <v>44</v>
      </c>
      <c r="J70" s="25">
        <v>36</v>
      </c>
      <c r="K70" s="23" t="s">
        <v>296</v>
      </c>
      <c r="L70" s="23" t="s">
        <v>483</v>
      </c>
      <c r="M70" s="23" t="s">
        <v>484</v>
      </c>
      <c r="N70" s="23" t="s">
        <v>43</v>
      </c>
      <c r="O70" s="27" t="s">
        <v>485</v>
      </c>
      <c r="P70" s="551"/>
      <c r="Q70" s="58" t="s">
        <v>486</v>
      </c>
      <c r="R70" s="78" t="s">
        <v>487</v>
      </c>
      <c r="S70" s="613"/>
      <c r="T70" s="57"/>
      <c r="U70" s="52"/>
      <c r="V70" s="52"/>
      <c r="W70" s="52"/>
      <c r="X70" s="53"/>
    </row>
    <row r="71" spans="1:24" ht="22.5" x14ac:dyDescent="0.25">
      <c r="A71" s="14">
        <f t="shared" si="1"/>
        <v>67</v>
      </c>
      <c r="B71" s="23" t="s">
        <v>488</v>
      </c>
      <c r="C71" s="23" t="s">
        <v>25</v>
      </c>
      <c r="D71" s="23" t="s">
        <v>489</v>
      </c>
      <c r="E71" s="23" t="s">
        <v>490</v>
      </c>
      <c r="F71" s="23" t="s">
        <v>89</v>
      </c>
      <c r="G71" s="24">
        <v>907</v>
      </c>
      <c r="H71" s="25">
        <v>16</v>
      </c>
      <c r="I71" s="26">
        <v>175</v>
      </c>
      <c r="J71" s="25">
        <v>50</v>
      </c>
      <c r="K71" s="23" t="s">
        <v>40</v>
      </c>
      <c r="L71" s="23" t="s">
        <v>491</v>
      </c>
      <c r="M71" s="23" t="s">
        <v>492</v>
      </c>
      <c r="N71" s="23" t="s">
        <v>63</v>
      </c>
      <c r="O71" s="27" t="s">
        <v>493</v>
      </c>
      <c r="P71" s="551"/>
      <c r="Q71" s="58" t="s">
        <v>494</v>
      </c>
      <c r="R71" s="77" t="s">
        <v>495</v>
      </c>
      <c r="S71" s="613"/>
      <c r="T71" s="57"/>
      <c r="U71" s="52"/>
      <c r="V71" s="52"/>
      <c r="W71" s="52"/>
      <c r="X71" s="53"/>
    </row>
    <row r="72" spans="1:24" x14ac:dyDescent="0.25">
      <c r="A72" s="14">
        <f t="shared" si="1"/>
        <v>68</v>
      </c>
      <c r="B72" s="23" t="s">
        <v>496</v>
      </c>
      <c r="C72" s="23" t="s">
        <v>82</v>
      </c>
      <c r="D72" s="23" t="s">
        <v>497</v>
      </c>
      <c r="E72" s="23" t="s">
        <v>34</v>
      </c>
      <c r="F72" s="23" t="s">
        <v>89</v>
      </c>
      <c r="G72" s="24">
        <v>911</v>
      </c>
      <c r="H72" s="25">
        <v>1</v>
      </c>
      <c r="I72" s="26">
        <v>10</v>
      </c>
      <c r="J72" s="25">
        <v>2</v>
      </c>
      <c r="K72" s="23" t="s">
        <v>40</v>
      </c>
      <c r="L72" s="23" t="s">
        <v>413</v>
      </c>
      <c r="M72" s="23" t="s">
        <v>498</v>
      </c>
      <c r="N72" s="23" t="s">
        <v>43</v>
      </c>
      <c r="O72" s="27" t="s">
        <v>499</v>
      </c>
      <c r="P72" s="551"/>
      <c r="Q72" s="58" t="s">
        <v>500</v>
      </c>
      <c r="R72" s="77" t="s">
        <v>501</v>
      </c>
      <c r="S72" s="613"/>
      <c r="T72" s="57"/>
      <c r="U72" s="52"/>
      <c r="V72" s="52"/>
      <c r="W72" s="52"/>
      <c r="X72" s="53"/>
    </row>
    <row r="73" spans="1:24" ht="23.25" thickBot="1" x14ac:dyDescent="0.3">
      <c r="A73" s="14">
        <f t="shared" si="1"/>
        <v>69</v>
      </c>
      <c r="B73" s="64" t="s">
        <v>502</v>
      </c>
      <c r="C73" s="64" t="s">
        <v>82</v>
      </c>
      <c r="D73" s="64" t="s">
        <v>503</v>
      </c>
      <c r="E73" s="64" t="s">
        <v>34</v>
      </c>
      <c r="F73" s="64" t="s">
        <v>89</v>
      </c>
      <c r="G73" s="65">
        <v>913</v>
      </c>
      <c r="H73" s="66">
        <v>1</v>
      </c>
      <c r="I73" s="67">
        <v>18</v>
      </c>
      <c r="J73" s="66">
        <v>10</v>
      </c>
      <c r="K73" s="64" t="s">
        <v>40</v>
      </c>
      <c r="L73" s="64" t="s">
        <v>504</v>
      </c>
      <c r="M73" s="64" t="s">
        <v>401</v>
      </c>
      <c r="N73" s="64" t="s">
        <v>43</v>
      </c>
      <c r="O73" s="68">
        <v>7877274617</v>
      </c>
      <c r="P73" s="559" t="s">
        <v>0</v>
      </c>
      <c r="Q73" s="79" t="s">
        <v>505</v>
      </c>
      <c r="R73" s="69" t="s">
        <v>506</v>
      </c>
      <c r="S73" s="614"/>
      <c r="T73" s="57"/>
      <c r="U73" s="52" t="s">
        <v>507</v>
      </c>
      <c r="V73" s="52" t="s">
        <v>171</v>
      </c>
      <c r="W73" s="52" t="s">
        <v>89</v>
      </c>
      <c r="X73" s="53">
        <v>913</v>
      </c>
    </row>
    <row r="74" spans="1:24" ht="15.75" thickBot="1" x14ac:dyDescent="0.3">
      <c r="A74" s="80"/>
      <c r="B74" s="1"/>
      <c r="C74" s="1"/>
      <c r="D74" s="1"/>
      <c r="E74" s="1"/>
      <c r="F74" s="1"/>
      <c r="G74" s="1"/>
      <c r="H74" s="81"/>
      <c r="I74" s="82">
        <f>SUM(I5:I73)</f>
        <v>8389</v>
      </c>
      <c r="J74" s="81"/>
      <c r="K74" s="1"/>
      <c r="L74" s="1"/>
      <c r="M74" s="1"/>
      <c r="N74" s="1"/>
      <c r="O74" s="1"/>
      <c r="P74" s="560"/>
      <c r="Q74" s="1"/>
      <c r="R74" s="1"/>
      <c r="S74" s="1"/>
      <c r="T74" s="1"/>
      <c r="U74" s="1"/>
      <c r="V74" s="1"/>
      <c r="W74" s="1"/>
      <c r="X74" s="1"/>
    </row>
    <row r="75" spans="1:24" ht="15.75" thickBot="1" x14ac:dyDescent="0.3">
      <c r="A75" s="83">
        <v>25</v>
      </c>
      <c r="B75" s="615" t="s">
        <v>508</v>
      </c>
      <c r="C75" s="615"/>
      <c r="D75" s="615"/>
      <c r="E75" s="615"/>
      <c r="F75" s="615"/>
      <c r="G75" s="615"/>
      <c r="H75" s="615"/>
      <c r="I75" s="615"/>
      <c r="J75" s="615"/>
      <c r="K75" s="615"/>
      <c r="L75" s="615"/>
      <c r="M75" s="615"/>
      <c r="N75" s="615"/>
      <c r="O75" s="615"/>
      <c r="P75" s="615"/>
      <c r="Q75" s="615"/>
      <c r="R75" s="615"/>
      <c r="S75" s="616"/>
      <c r="T75" s="6"/>
      <c r="U75" s="84"/>
      <c r="V75" s="85"/>
      <c r="W75" s="85"/>
      <c r="X75" s="86"/>
    </row>
    <row r="76" spans="1:24" x14ac:dyDescent="0.25">
      <c r="A76" s="87">
        <v>1</v>
      </c>
      <c r="B76" s="88" t="s">
        <v>509</v>
      </c>
      <c r="C76" s="88" t="s">
        <v>82</v>
      </c>
      <c r="D76" s="88" t="s">
        <v>510</v>
      </c>
      <c r="E76" s="88" t="s">
        <v>511</v>
      </c>
      <c r="F76" s="88" t="s">
        <v>512</v>
      </c>
      <c r="G76" s="89">
        <v>775</v>
      </c>
      <c r="H76" s="90">
        <v>1</v>
      </c>
      <c r="I76" s="91">
        <v>12</v>
      </c>
      <c r="J76" s="90">
        <v>10</v>
      </c>
      <c r="K76" s="88" t="s">
        <v>296</v>
      </c>
      <c r="L76" s="88" t="s">
        <v>513</v>
      </c>
      <c r="M76" s="88" t="s">
        <v>514</v>
      </c>
      <c r="N76" s="88" t="s">
        <v>43</v>
      </c>
      <c r="O76" s="92">
        <v>7877423169</v>
      </c>
      <c r="P76" s="561">
        <v>7877420210</v>
      </c>
      <c r="Q76" s="93" t="s">
        <v>515</v>
      </c>
      <c r="R76" s="94" t="s">
        <v>516</v>
      </c>
      <c r="S76" s="95">
        <f>I76</f>
        <v>12</v>
      </c>
      <c r="T76" s="1"/>
      <c r="U76" s="88" t="s">
        <v>517</v>
      </c>
      <c r="V76" s="88" t="s">
        <v>0</v>
      </c>
      <c r="W76" s="88" t="s">
        <v>512</v>
      </c>
      <c r="X76" s="89">
        <v>775</v>
      </c>
    </row>
    <row r="77" spans="1:24" s="241" customFormat="1" ht="22.5" x14ac:dyDescent="0.25">
      <c r="A77" s="104">
        <f>+A76+1</f>
        <v>2</v>
      </c>
      <c r="B77" s="52" t="s">
        <v>518</v>
      </c>
      <c r="C77" s="52" t="s">
        <v>244</v>
      </c>
      <c r="D77" s="52" t="s">
        <v>519</v>
      </c>
      <c r="E77" s="52" t="s">
        <v>34</v>
      </c>
      <c r="F77" s="52" t="s">
        <v>520</v>
      </c>
      <c r="G77" s="53">
        <v>738</v>
      </c>
      <c r="H77" s="54">
        <v>26</v>
      </c>
      <c r="I77" s="550">
        <v>750</v>
      </c>
      <c r="J77" s="54">
        <v>1560</v>
      </c>
      <c r="K77" s="52" t="s">
        <v>114</v>
      </c>
      <c r="L77" s="52" t="s">
        <v>521</v>
      </c>
      <c r="M77" s="52" t="s">
        <v>522</v>
      </c>
      <c r="N77" s="52" t="s">
        <v>63</v>
      </c>
      <c r="O77" s="55">
        <v>7878631000</v>
      </c>
      <c r="P77" s="556">
        <v>7878636559</v>
      </c>
      <c r="Q77" s="72" t="s">
        <v>523</v>
      </c>
      <c r="R77" s="56" t="s">
        <v>524</v>
      </c>
      <c r="S77" s="580">
        <f>I77+I78+I79</f>
        <v>1035</v>
      </c>
      <c r="T77" s="57"/>
      <c r="U77" s="52" t="s">
        <v>525</v>
      </c>
      <c r="V77" s="52" t="s">
        <v>34</v>
      </c>
      <c r="W77" s="52" t="s">
        <v>520</v>
      </c>
      <c r="X77" s="53">
        <v>7387001</v>
      </c>
    </row>
    <row r="78" spans="1:24" s="241" customFormat="1" ht="22.5" x14ac:dyDescent="0.25">
      <c r="A78" s="104">
        <f t="shared" ref="A78:A79" si="2">+A77+1</f>
        <v>3</v>
      </c>
      <c r="B78" s="52" t="s">
        <v>526</v>
      </c>
      <c r="C78" s="52" t="s">
        <v>76</v>
      </c>
      <c r="D78" s="52" t="s">
        <v>519</v>
      </c>
      <c r="E78" s="52" t="s">
        <v>34</v>
      </c>
      <c r="F78" s="52" t="s">
        <v>520</v>
      </c>
      <c r="G78" s="53">
        <v>738</v>
      </c>
      <c r="H78" s="54">
        <v>2</v>
      </c>
      <c r="I78" s="550">
        <v>167</v>
      </c>
      <c r="J78" s="54">
        <v>900</v>
      </c>
      <c r="K78" s="52" t="s">
        <v>107</v>
      </c>
      <c r="L78" s="52" t="s">
        <v>527</v>
      </c>
      <c r="M78" s="52" t="s">
        <v>528</v>
      </c>
      <c r="N78" s="52" t="s">
        <v>529</v>
      </c>
      <c r="O78" s="55">
        <v>7878631000</v>
      </c>
      <c r="P78" s="556">
        <v>7878636559</v>
      </c>
      <c r="Q78" s="72" t="s">
        <v>530</v>
      </c>
      <c r="R78" s="56" t="s">
        <v>531</v>
      </c>
      <c r="S78" s="580"/>
      <c r="T78" s="57"/>
      <c r="U78" s="52" t="s">
        <v>525</v>
      </c>
      <c r="V78" s="52" t="s">
        <v>34</v>
      </c>
      <c r="W78" s="52" t="s">
        <v>520</v>
      </c>
      <c r="X78" s="53">
        <v>7387001</v>
      </c>
    </row>
    <row r="79" spans="1:24" ht="22.5" x14ac:dyDescent="0.25">
      <c r="A79" s="104">
        <f t="shared" si="2"/>
        <v>4</v>
      </c>
      <c r="B79" s="52" t="s">
        <v>532</v>
      </c>
      <c r="C79" s="52" t="s">
        <v>25</v>
      </c>
      <c r="D79" s="52" t="s">
        <v>533</v>
      </c>
      <c r="E79" s="52" t="s">
        <v>534</v>
      </c>
      <c r="F79" s="52" t="s">
        <v>520</v>
      </c>
      <c r="G79" s="53">
        <v>740</v>
      </c>
      <c r="H79" s="54">
        <v>3</v>
      </c>
      <c r="I79" s="91">
        <v>118</v>
      </c>
      <c r="J79" s="54">
        <v>69</v>
      </c>
      <c r="K79" s="52" t="s">
        <v>114</v>
      </c>
      <c r="L79" s="52" t="s">
        <v>535</v>
      </c>
      <c r="M79" s="52" t="s">
        <v>536</v>
      </c>
      <c r="N79" s="52" t="s">
        <v>174</v>
      </c>
      <c r="O79" s="55">
        <v>7878606000</v>
      </c>
      <c r="P79" s="556">
        <v>7878605053</v>
      </c>
      <c r="Q79" s="93" t="s">
        <v>537</v>
      </c>
      <c r="R79" s="56" t="s">
        <v>538</v>
      </c>
      <c r="S79" s="580"/>
      <c r="T79" s="1"/>
      <c r="U79" s="52" t="s">
        <v>539</v>
      </c>
      <c r="V79" s="52" t="s">
        <v>534</v>
      </c>
      <c r="W79" s="52" t="s">
        <v>520</v>
      </c>
      <c r="X79" s="53">
        <v>740</v>
      </c>
    </row>
    <row r="80" spans="1:24" x14ac:dyDescent="0.25">
      <c r="A80" s="104">
        <f>+A79+1</f>
        <v>5</v>
      </c>
      <c r="B80" s="105" t="s">
        <v>540</v>
      </c>
      <c r="C80" s="105" t="s">
        <v>25</v>
      </c>
      <c r="D80" s="105" t="s">
        <v>541</v>
      </c>
      <c r="E80" s="105"/>
      <c r="F80" s="105" t="s">
        <v>542</v>
      </c>
      <c r="G80" s="106">
        <v>791</v>
      </c>
      <c r="H80" s="107">
        <v>7</v>
      </c>
      <c r="I80" s="108">
        <v>104</v>
      </c>
      <c r="J80" s="107">
        <v>85</v>
      </c>
      <c r="K80" s="105" t="s">
        <v>296</v>
      </c>
      <c r="L80" s="105" t="s">
        <v>543</v>
      </c>
      <c r="M80" s="105" t="s">
        <v>544</v>
      </c>
      <c r="N80" s="105" t="s">
        <v>32</v>
      </c>
      <c r="O80" s="109" t="s">
        <v>545</v>
      </c>
      <c r="P80" s="562"/>
      <c r="Q80" s="94" t="s">
        <v>546</v>
      </c>
      <c r="R80" s="110" t="s">
        <v>547</v>
      </c>
      <c r="S80" s="598">
        <f>+I80+I81</f>
        <v>211</v>
      </c>
      <c r="T80" s="1"/>
      <c r="U80" s="52"/>
      <c r="V80" s="52"/>
      <c r="W80" s="52"/>
      <c r="X80" s="53"/>
    </row>
    <row r="81" spans="1:24" ht="22.5" x14ac:dyDescent="0.25">
      <c r="A81" s="104">
        <f t="shared" ref="A81:A90" si="3">+A80+1</f>
        <v>6</v>
      </c>
      <c r="B81" s="46" t="s">
        <v>548</v>
      </c>
      <c r="C81" s="46" t="s">
        <v>244</v>
      </c>
      <c r="D81" s="46" t="s">
        <v>549</v>
      </c>
      <c r="E81" s="46" t="s">
        <v>550</v>
      </c>
      <c r="F81" s="46" t="s">
        <v>542</v>
      </c>
      <c r="G81" s="47">
        <v>791</v>
      </c>
      <c r="H81" s="48">
        <v>7</v>
      </c>
      <c r="I81" s="91">
        <v>107</v>
      </c>
      <c r="J81" s="48">
        <v>101</v>
      </c>
      <c r="K81" s="46" t="s">
        <v>29</v>
      </c>
      <c r="L81" s="46" t="s">
        <v>551</v>
      </c>
      <c r="M81" s="46" t="s">
        <v>552</v>
      </c>
      <c r="N81" s="46" t="s">
        <v>53</v>
      </c>
      <c r="O81" s="49" t="s">
        <v>553</v>
      </c>
      <c r="P81" s="554" t="s">
        <v>34</v>
      </c>
      <c r="Q81" s="60" t="s">
        <v>554</v>
      </c>
      <c r="R81" s="50" t="s">
        <v>555</v>
      </c>
      <c r="S81" s="599"/>
      <c r="T81" s="1"/>
      <c r="U81" s="46"/>
      <c r="V81" s="46"/>
      <c r="W81" s="46"/>
      <c r="X81" s="47"/>
    </row>
    <row r="82" spans="1:24" ht="22.5" x14ac:dyDescent="0.25">
      <c r="A82" s="87">
        <f t="shared" si="3"/>
        <v>7</v>
      </c>
      <c r="B82" s="88" t="s">
        <v>556</v>
      </c>
      <c r="C82" s="88" t="s">
        <v>82</v>
      </c>
      <c r="D82" s="88" t="s">
        <v>557</v>
      </c>
      <c r="E82" s="88" t="s">
        <v>34</v>
      </c>
      <c r="F82" s="88" t="s">
        <v>558</v>
      </c>
      <c r="G82" s="89">
        <v>773</v>
      </c>
      <c r="H82" s="90">
        <v>1</v>
      </c>
      <c r="I82" s="91">
        <v>17</v>
      </c>
      <c r="J82" s="90">
        <v>21</v>
      </c>
      <c r="K82" s="88" t="s">
        <v>559</v>
      </c>
      <c r="L82" s="88" t="s">
        <v>560</v>
      </c>
      <c r="M82" s="88" t="s">
        <v>561</v>
      </c>
      <c r="N82" s="88" t="s">
        <v>53</v>
      </c>
      <c r="O82" s="92">
        <v>7878891713</v>
      </c>
      <c r="P82" s="561">
        <v>7878894319</v>
      </c>
      <c r="Q82" s="93" t="s">
        <v>562</v>
      </c>
      <c r="R82" s="94" t="s">
        <v>563</v>
      </c>
      <c r="S82" s="600">
        <f>I82+I83</f>
        <v>32</v>
      </c>
      <c r="T82" s="1"/>
      <c r="U82" s="88" t="s">
        <v>564</v>
      </c>
      <c r="V82" s="88" t="s">
        <v>34</v>
      </c>
      <c r="W82" s="88" t="s">
        <v>558</v>
      </c>
      <c r="X82" s="89">
        <v>773</v>
      </c>
    </row>
    <row r="83" spans="1:24" ht="22.5" x14ac:dyDescent="0.25">
      <c r="A83" s="87">
        <f t="shared" si="3"/>
        <v>8</v>
      </c>
      <c r="B83" s="88" t="s">
        <v>565</v>
      </c>
      <c r="C83" s="88" t="s">
        <v>566</v>
      </c>
      <c r="D83" s="88" t="s">
        <v>567</v>
      </c>
      <c r="E83" s="88" t="s">
        <v>34</v>
      </c>
      <c r="F83" s="88" t="s">
        <v>558</v>
      </c>
      <c r="G83" s="89">
        <v>773</v>
      </c>
      <c r="H83" s="90">
        <v>1</v>
      </c>
      <c r="I83" s="91">
        <v>15</v>
      </c>
      <c r="J83" s="90">
        <v>4</v>
      </c>
      <c r="K83" s="88" t="s">
        <v>40</v>
      </c>
      <c r="L83" s="88" t="s">
        <v>568</v>
      </c>
      <c r="M83" s="88" t="s">
        <v>569</v>
      </c>
      <c r="N83" s="88" t="s">
        <v>43</v>
      </c>
      <c r="O83" s="92">
        <v>7878895555</v>
      </c>
      <c r="P83" s="561">
        <v>7878895152</v>
      </c>
      <c r="Q83" s="93" t="s">
        <v>570</v>
      </c>
      <c r="R83" s="94" t="s">
        <v>571</v>
      </c>
      <c r="S83" s="600"/>
      <c r="T83" s="1"/>
      <c r="U83" s="88" t="s">
        <v>572</v>
      </c>
      <c r="V83" s="88" t="s">
        <v>573</v>
      </c>
      <c r="W83" s="88" t="s">
        <v>558</v>
      </c>
      <c r="X83" s="89">
        <v>773</v>
      </c>
    </row>
    <row r="84" spans="1:24" ht="22.5" x14ac:dyDescent="0.25">
      <c r="A84" s="104">
        <f t="shared" si="3"/>
        <v>9</v>
      </c>
      <c r="B84" s="52" t="s">
        <v>574</v>
      </c>
      <c r="C84" s="52" t="s">
        <v>566</v>
      </c>
      <c r="D84" s="52" t="s">
        <v>575</v>
      </c>
      <c r="E84" s="52" t="s">
        <v>576</v>
      </c>
      <c r="F84" s="52" t="s">
        <v>577</v>
      </c>
      <c r="G84" s="53">
        <v>707</v>
      </c>
      <c r="H84" s="54">
        <v>4</v>
      </c>
      <c r="I84" s="91">
        <v>52</v>
      </c>
      <c r="J84" s="54">
        <v>35</v>
      </c>
      <c r="K84" s="52" t="s">
        <v>40</v>
      </c>
      <c r="L84" s="52" t="s">
        <v>41</v>
      </c>
      <c r="M84" s="52" t="s">
        <v>578</v>
      </c>
      <c r="N84" s="52" t="s">
        <v>43</v>
      </c>
      <c r="O84" s="55">
        <v>7878613330</v>
      </c>
      <c r="P84" s="556" t="s">
        <v>34</v>
      </c>
      <c r="Q84" s="93" t="s">
        <v>579</v>
      </c>
      <c r="R84" s="56" t="s">
        <v>580</v>
      </c>
      <c r="S84" s="111">
        <f>I84</f>
        <v>52</v>
      </c>
      <c r="T84" s="1"/>
      <c r="U84" s="52" t="s">
        <v>581</v>
      </c>
      <c r="V84" s="52" t="s">
        <v>34</v>
      </c>
      <c r="W84" s="52" t="s">
        <v>582</v>
      </c>
      <c r="X84" s="53">
        <v>767</v>
      </c>
    </row>
    <row r="85" spans="1:24" ht="30" x14ac:dyDescent="0.25">
      <c r="A85" s="104">
        <f t="shared" si="3"/>
        <v>10</v>
      </c>
      <c r="B85" s="52" t="s">
        <v>583</v>
      </c>
      <c r="C85" s="52" t="s">
        <v>213</v>
      </c>
      <c r="D85" s="52" t="s">
        <v>584</v>
      </c>
      <c r="E85" s="52" t="s">
        <v>585</v>
      </c>
      <c r="F85" s="52" t="s">
        <v>586</v>
      </c>
      <c r="G85" s="53">
        <v>719</v>
      </c>
      <c r="H85" s="54">
        <v>0</v>
      </c>
      <c r="I85" s="91">
        <v>3</v>
      </c>
      <c r="J85" s="54">
        <v>2</v>
      </c>
      <c r="K85" s="52" t="s">
        <v>296</v>
      </c>
      <c r="L85" s="52" t="s">
        <v>587</v>
      </c>
      <c r="M85" s="52" t="s">
        <v>588</v>
      </c>
      <c r="N85" s="52" t="s">
        <v>43</v>
      </c>
      <c r="O85" s="55" t="s">
        <v>589</v>
      </c>
      <c r="P85" s="556"/>
      <c r="Q85" s="93" t="s">
        <v>590</v>
      </c>
      <c r="R85" s="56" t="s">
        <v>591</v>
      </c>
      <c r="S85" s="38">
        <f>+I85</f>
        <v>3</v>
      </c>
      <c r="T85" s="57"/>
      <c r="U85" s="52"/>
      <c r="V85" s="52"/>
      <c r="W85" s="52"/>
      <c r="X85" s="53"/>
    </row>
    <row r="86" spans="1:24" ht="22.5" x14ac:dyDescent="0.25">
      <c r="A86" s="104">
        <f>+A85+1</f>
        <v>11</v>
      </c>
      <c r="B86" s="52" t="s">
        <v>592</v>
      </c>
      <c r="C86" s="52" t="s">
        <v>25</v>
      </c>
      <c r="D86" s="52" t="s">
        <v>593</v>
      </c>
      <c r="E86" s="52" t="s">
        <v>594</v>
      </c>
      <c r="F86" s="52" t="s">
        <v>595</v>
      </c>
      <c r="G86" s="53">
        <v>745</v>
      </c>
      <c r="H86" s="54">
        <v>7</v>
      </c>
      <c r="I86" s="91">
        <v>139</v>
      </c>
      <c r="J86" s="54">
        <v>2</v>
      </c>
      <c r="K86" s="52" t="s">
        <v>114</v>
      </c>
      <c r="L86" s="52" t="s">
        <v>122</v>
      </c>
      <c r="M86" s="52" t="s">
        <v>194</v>
      </c>
      <c r="N86" s="52" t="s">
        <v>63</v>
      </c>
      <c r="O86" s="55">
        <v>7878098000</v>
      </c>
      <c r="P86" s="558">
        <v>7878098025</v>
      </c>
      <c r="Q86" s="72" t="s">
        <v>596</v>
      </c>
      <c r="R86" s="43" t="s">
        <v>597</v>
      </c>
      <c r="S86" s="580">
        <f>+I86+I87+I88+I89+I90+I91</f>
        <v>990</v>
      </c>
      <c r="T86" s="57"/>
      <c r="U86" s="52" t="s">
        <v>438</v>
      </c>
      <c r="V86" s="52" t="s">
        <v>34</v>
      </c>
      <c r="W86" s="52" t="s">
        <v>89</v>
      </c>
      <c r="X86" s="53">
        <v>936</v>
      </c>
    </row>
    <row r="87" spans="1:24" ht="78.75" x14ac:dyDescent="0.25">
      <c r="A87" s="104">
        <f t="shared" si="3"/>
        <v>12</v>
      </c>
      <c r="B87" s="52" t="s">
        <v>598</v>
      </c>
      <c r="C87" s="52" t="s">
        <v>213</v>
      </c>
      <c r="D87" s="52" t="s">
        <v>599</v>
      </c>
      <c r="E87" s="52" t="s">
        <v>600</v>
      </c>
      <c r="F87" s="52" t="s">
        <v>595</v>
      </c>
      <c r="G87" s="53">
        <v>745</v>
      </c>
      <c r="H87" s="54">
        <v>0</v>
      </c>
      <c r="I87" s="91">
        <v>3</v>
      </c>
      <c r="J87" s="54">
        <v>2</v>
      </c>
      <c r="K87" s="52" t="s">
        <v>601</v>
      </c>
      <c r="L87" s="52" t="s">
        <v>602</v>
      </c>
      <c r="M87" s="52" t="s">
        <v>603</v>
      </c>
      <c r="N87" s="52" t="s">
        <v>604</v>
      </c>
      <c r="O87" s="55">
        <v>7873786190</v>
      </c>
      <c r="P87" s="556" t="s">
        <v>34</v>
      </c>
      <c r="Q87" s="93" t="s">
        <v>605</v>
      </c>
      <c r="R87" s="56" t="s">
        <v>606</v>
      </c>
      <c r="S87" s="580"/>
      <c r="T87" s="1"/>
      <c r="U87" s="52" t="s">
        <v>599</v>
      </c>
      <c r="V87" s="112" t="s">
        <v>607</v>
      </c>
      <c r="W87" s="52" t="s">
        <v>595</v>
      </c>
      <c r="X87" s="53">
        <v>745</v>
      </c>
    </row>
    <row r="88" spans="1:24" ht="45" x14ac:dyDescent="0.25">
      <c r="A88" s="104">
        <f t="shared" si="3"/>
        <v>13</v>
      </c>
      <c r="B88" s="52" t="s">
        <v>608</v>
      </c>
      <c r="C88" s="52" t="s">
        <v>213</v>
      </c>
      <c r="D88" s="52" t="s">
        <v>609</v>
      </c>
      <c r="E88" s="52" t="s">
        <v>610</v>
      </c>
      <c r="F88" s="52" t="s">
        <v>595</v>
      </c>
      <c r="G88" s="53">
        <v>745</v>
      </c>
      <c r="H88" s="54">
        <v>0</v>
      </c>
      <c r="I88" s="91">
        <v>4</v>
      </c>
      <c r="J88" s="54">
        <v>5</v>
      </c>
      <c r="K88" s="52" t="s">
        <v>611</v>
      </c>
      <c r="L88" s="52" t="s">
        <v>612</v>
      </c>
      <c r="M88" s="52" t="s">
        <v>613</v>
      </c>
      <c r="N88" s="52" t="s">
        <v>604</v>
      </c>
      <c r="O88" s="55" t="s">
        <v>614</v>
      </c>
      <c r="P88" s="556" t="s">
        <v>34</v>
      </c>
      <c r="Q88" s="93" t="s">
        <v>615</v>
      </c>
      <c r="R88" s="52" t="s">
        <v>616</v>
      </c>
      <c r="S88" s="580"/>
      <c r="T88" s="1"/>
      <c r="U88" s="52" t="s">
        <v>617</v>
      </c>
      <c r="V88" s="52" t="s">
        <v>610</v>
      </c>
      <c r="W88" s="52" t="s">
        <v>595</v>
      </c>
      <c r="X88" s="53">
        <v>745</v>
      </c>
    </row>
    <row r="89" spans="1:24" ht="33.75" x14ac:dyDescent="0.25">
      <c r="A89" s="104">
        <f t="shared" si="3"/>
        <v>14</v>
      </c>
      <c r="B89" s="46" t="s">
        <v>618</v>
      </c>
      <c r="C89" s="46" t="s">
        <v>244</v>
      </c>
      <c r="D89" s="46" t="s">
        <v>619</v>
      </c>
      <c r="E89" s="46" t="s">
        <v>34</v>
      </c>
      <c r="F89" s="46" t="s">
        <v>595</v>
      </c>
      <c r="G89" s="47">
        <v>745</v>
      </c>
      <c r="H89" s="48">
        <v>9</v>
      </c>
      <c r="I89" s="91">
        <v>400</v>
      </c>
      <c r="J89" s="48">
        <v>603</v>
      </c>
      <c r="K89" s="46" t="s">
        <v>114</v>
      </c>
      <c r="L89" s="46" t="s">
        <v>620</v>
      </c>
      <c r="M89" s="46" t="s">
        <v>621</v>
      </c>
      <c r="N89" s="46" t="s">
        <v>63</v>
      </c>
      <c r="O89" s="49">
        <v>7878886000</v>
      </c>
      <c r="P89" s="554">
        <v>7878886235</v>
      </c>
      <c r="Q89" s="93" t="s">
        <v>622</v>
      </c>
      <c r="R89" s="50" t="s">
        <v>623</v>
      </c>
      <c r="S89" s="580"/>
      <c r="T89" s="1"/>
      <c r="U89" s="97" t="s">
        <v>624</v>
      </c>
      <c r="V89" s="97" t="s">
        <v>34</v>
      </c>
      <c r="W89" s="97" t="s">
        <v>595</v>
      </c>
      <c r="X89" s="98">
        <v>745</v>
      </c>
    </row>
    <row r="90" spans="1:24" ht="22.5" x14ac:dyDescent="0.25">
      <c r="A90" s="104">
        <f t="shared" si="3"/>
        <v>15</v>
      </c>
      <c r="B90" s="46" t="s">
        <v>625</v>
      </c>
      <c r="C90" s="46" t="s">
        <v>626</v>
      </c>
      <c r="D90" s="46" t="s">
        <v>619</v>
      </c>
      <c r="E90" s="46" t="s">
        <v>627</v>
      </c>
      <c r="F90" s="46" t="s">
        <v>628</v>
      </c>
      <c r="G90" s="47">
        <v>745</v>
      </c>
      <c r="H90" s="48">
        <v>18</v>
      </c>
      <c r="I90" s="91">
        <v>132</v>
      </c>
      <c r="J90" s="48">
        <v>37</v>
      </c>
      <c r="K90" s="46" t="s">
        <v>629</v>
      </c>
      <c r="L90" s="46" t="s">
        <v>630</v>
      </c>
      <c r="M90" s="46" t="s">
        <v>631</v>
      </c>
      <c r="N90" s="46" t="s">
        <v>63</v>
      </c>
      <c r="O90" s="49" t="s">
        <v>632</v>
      </c>
      <c r="P90" s="554"/>
      <c r="Q90" s="93" t="s">
        <v>633</v>
      </c>
      <c r="R90" s="50" t="s">
        <v>634</v>
      </c>
      <c r="S90" s="111"/>
      <c r="T90" s="1"/>
      <c r="U90" s="97"/>
      <c r="V90" s="97"/>
      <c r="W90" s="97"/>
      <c r="X90" s="98"/>
    </row>
    <row r="91" spans="1:24" ht="22.5" x14ac:dyDescent="0.25">
      <c r="A91" s="104">
        <f>+A90+1</f>
        <v>16</v>
      </c>
      <c r="B91" s="46" t="s">
        <v>635</v>
      </c>
      <c r="C91" s="46" t="s">
        <v>244</v>
      </c>
      <c r="D91" s="46" t="s">
        <v>636</v>
      </c>
      <c r="E91" s="46" t="s">
        <v>637</v>
      </c>
      <c r="F91" s="46" t="s">
        <v>628</v>
      </c>
      <c r="G91" s="47">
        <v>745</v>
      </c>
      <c r="H91" s="48">
        <v>5</v>
      </c>
      <c r="I91" s="91">
        <v>312</v>
      </c>
      <c r="J91" s="48">
        <v>280</v>
      </c>
      <c r="K91" s="46" t="s">
        <v>60</v>
      </c>
      <c r="L91" s="46" t="s">
        <v>351</v>
      </c>
      <c r="M91" s="46" t="s">
        <v>352</v>
      </c>
      <c r="N91" s="46" t="s">
        <v>63</v>
      </c>
      <c r="O91" s="49" t="s">
        <v>638</v>
      </c>
      <c r="P91" s="554"/>
      <c r="Q91" s="93" t="s">
        <v>639</v>
      </c>
      <c r="R91" s="50" t="s">
        <v>640</v>
      </c>
      <c r="S91" s="111"/>
      <c r="T91" s="1"/>
      <c r="U91" s="97"/>
      <c r="V91" s="97"/>
      <c r="W91" s="97"/>
      <c r="X91" s="98"/>
    </row>
    <row r="92" spans="1:24" x14ac:dyDescent="0.25">
      <c r="A92" s="104">
        <f t="shared" ref="A92:A100" si="4">+A91+1</f>
        <v>17</v>
      </c>
      <c r="B92" s="46" t="s">
        <v>641</v>
      </c>
      <c r="C92" s="46" t="s">
        <v>82</v>
      </c>
      <c r="D92" s="46" t="s">
        <v>642</v>
      </c>
      <c r="E92" s="46"/>
      <c r="F92" s="46" t="s">
        <v>643</v>
      </c>
      <c r="G92" s="47">
        <v>765</v>
      </c>
      <c r="H92" s="48">
        <v>1</v>
      </c>
      <c r="I92" s="91">
        <v>9</v>
      </c>
      <c r="J92" s="48">
        <v>4</v>
      </c>
      <c r="K92" s="46" t="s">
        <v>114</v>
      </c>
      <c r="L92" s="46" t="s">
        <v>172</v>
      </c>
      <c r="M92" s="46" t="s">
        <v>644</v>
      </c>
      <c r="N92" s="46" t="s">
        <v>174</v>
      </c>
      <c r="O92" s="49" t="s">
        <v>645</v>
      </c>
      <c r="P92" s="554"/>
      <c r="Q92" s="93" t="s">
        <v>646</v>
      </c>
      <c r="R92" s="50" t="s">
        <v>647</v>
      </c>
      <c r="S92" s="600">
        <f>+I92+I93+I94+I95+I96+I97+I98</f>
        <v>91</v>
      </c>
      <c r="T92" s="1"/>
      <c r="U92" s="46"/>
      <c r="V92" s="46"/>
      <c r="W92" s="46"/>
      <c r="X92" s="47"/>
    </row>
    <row r="93" spans="1:24" ht="22.5" x14ac:dyDescent="0.25">
      <c r="A93" s="87">
        <f t="shared" si="4"/>
        <v>18</v>
      </c>
      <c r="B93" s="88" t="s">
        <v>648</v>
      </c>
      <c r="C93" s="88" t="s">
        <v>82</v>
      </c>
      <c r="D93" s="88" t="s">
        <v>649</v>
      </c>
      <c r="E93" s="88" t="s">
        <v>650</v>
      </c>
      <c r="F93" s="88" t="s">
        <v>643</v>
      </c>
      <c r="G93" s="89">
        <v>765</v>
      </c>
      <c r="H93" s="90">
        <v>2</v>
      </c>
      <c r="I93" s="91">
        <v>16</v>
      </c>
      <c r="J93" s="90">
        <v>14</v>
      </c>
      <c r="K93" s="88" t="s">
        <v>114</v>
      </c>
      <c r="L93" s="88" t="s">
        <v>651</v>
      </c>
      <c r="M93" s="88" t="s">
        <v>652</v>
      </c>
      <c r="N93" s="88" t="s">
        <v>174</v>
      </c>
      <c r="O93" s="92">
        <v>7877418525</v>
      </c>
      <c r="P93" s="561">
        <v>7877413215</v>
      </c>
      <c r="Q93" s="93" t="s">
        <v>653</v>
      </c>
      <c r="R93" s="94" t="s">
        <v>654</v>
      </c>
      <c r="S93" s="600"/>
      <c r="T93" s="1"/>
      <c r="U93" s="88" t="s">
        <v>655</v>
      </c>
      <c r="V93" s="88" t="s">
        <v>34</v>
      </c>
      <c r="W93" s="88" t="s">
        <v>643</v>
      </c>
      <c r="X93" s="89">
        <v>765</v>
      </c>
    </row>
    <row r="94" spans="1:24" ht="22.5" x14ac:dyDescent="0.25">
      <c r="A94" s="87">
        <f t="shared" si="4"/>
        <v>19</v>
      </c>
      <c r="B94" s="88" t="s">
        <v>656</v>
      </c>
      <c r="C94" s="88" t="s">
        <v>82</v>
      </c>
      <c r="D94" s="88" t="s">
        <v>657</v>
      </c>
      <c r="E94" s="88" t="s">
        <v>34</v>
      </c>
      <c r="F94" s="88" t="s">
        <v>643</v>
      </c>
      <c r="G94" s="89">
        <v>765</v>
      </c>
      <c r="H94" s="90">
        <v>1</v>
      </c>
      <c r="I94" s="91">
        <v>19</v>
      </c>
      <c r="J94" s="90">
        <v>8</v>
      </c>
      <c r="K94" s="88" t="s">
        <v>114</v>
      </c>
      <c r="L94" s="88" t="s">
        <v>658</v>
      </c>
      <c r="M94" s="88" t="s">
        <v>659</v>
      </c>
      <c r="N94" s="88" t="s">
        <v>63</v>
      </c>
      <c r="O94" s="92" t="s">
        <v>660</v>
      </c>
      <c r="P94" s="561">
        <v>7877412797</v>
      </c>
      <c r="Q94" s="93" t="s">
        <v>661</v>
      </c>
      <c r="R94" s="94" t="s">
        <v>662</v>
      </c>
      <c r="S94" s="600"/>
      <c r="T94" s="1"/>
      <c r="U94" s="88" t="s">
        <v>663</v>
      </c>
      <c r="V94" s="88" t="s">
        <v>34</v>
      </c>
      <c r="W94" s="88" t="s">
        <v>643</v>
      </c>
      <c r="X94" s="89">
        <v>7656733</v>
      </c>
    </row>
    <row r="95" spans="1:24" ht="22.5" x14ac:dyDescent="0.25">
      <c r="A95" s="104">
        <f t="shared" si="4"/>
        <v>20</v>
      </c>
      <c r="B95" s="46" t="s">
        <v>664</v>
      </c>
      <c r="C95" s="46" t="s">
        <v>82</v>
      </c>
      <c r="D95" s="46" t="s">
        <v>665</v>
      </c>
      <c r="E95" s="46" t="s">
        <v>666</v>
      </c>
      <c r="F95" s="46" t="s">
        <v>643</v>
      </c>
      <c r="G95" s="47">
        <v>765</v>
      </c>
      <c r="H95" s="48">
        <v>1</v>
      </c>
      <c r="I95" s="91">
        <v>13</v>
      </c>
      <c r="J95" s="48">
        <v>5</v>
      </c>
      <c r="K95" s="46" t="s">
        <v>667</v>
      </c>
      <c r="L95" s="46" t="s">
        <v>668</v>
      </c>
      <c r="M95" s="46" t="s">
        <v>669</v>
      </c>
      <c r="N95" s="46" t="s">
        <v>63</v>
      </c>
      <c r="O95" s="49" t="s">
        <v>670</v>
      </c>
      <c r="P95" s="554">
        <v>7877410663</v>
      </c>
      <c r="Q95" s="93" t="s">
        <v>671</v>
      </c>
      <c r="R95" s="50" t="s">
        <v>672</v>
      </c>
      <c r="S95" s="600"/>
      <c r="T95" s="1"/>
      <c r="U95" s="46" t="s">
        <v>665</v>
      </c>
      <c r="V95" s="46" t="s">
        <v>666</v>
      </c>
      <c r="W95" s="46" t="s">
        <v>643</v>
      </c>
      <c r="X95" s="47">
        <v>765</v>
      </c>
    </row>
    <row r="96" spans="1:24" x14ac:dyDescent="0.25">
      <c r="A96" s="104">
        <f t="shared" si="4"/>
        <v>21</v>
      </c>
      <c r="B96" s="46" t="s">
        <v>673</v>
      </c>
      <c r="C96" s="46" t="s">
        <v>82</v>
      </c>
      <c r="D96" s="46" t="s">
        <v>674</v>
      </c>
      <c r="E96" s="46"/>
      <c r="F96" s="46" t="s">
        <v>643</v>
      </c>
      <c r="G96" s="47">
        <v>765</v>
      </c>
      <c r="H96" s="48">
        <v>1</v>
      </c>
      <c r="I96" s="91">
        <v>12</v>
      </c>
      <c r="J96" s="48"/>
      <c r="K96" s="46" t="s">
        <v>60</v>
      </c>
      <c r="L96" s="46" t="s">
        <v>675</v>
      </c>
      <c r="M96" s="46" t="s">
        <v>676</v>
      </c>
      <c r="N96" s="46" t="s">
        <v>174</v>
      </c>
      <c r="O96" s="49" t="s">
        <v>677</v>
      </c>
      <c r="P96" s="554"/>
      <c r="Q96" s="93" t="s">
        <v>678</v>
      </c>
      <c r="R96" s="50" t="s">
        <v>679</v>
      </c>
      <c r="S96" s="600"/>
      <c r="T96" s="1"/>
      <c r="U96" s="46"/>
      <c r="V96" s="46"/>
      <c r="W96" s="46"/>
      <c r="X96" s="47"/>
    </row>
    <row r="97" spans="1:24" x14ac:dyDescent="0.25">
      <c r="A97" s="113">
        <f t="shared" si="4"/>
        <v>22</v>
      </c>
      <c r="B97" s="88" t="s">
        <v>680</v>
      </c>
      <c r="C97" s="88" t="s">
        <v>82</v>
      </c>
      <c r="D97" s="88" t="s">
        <v>681</v>
      </c>
      <c r="E97" s="88" t="s">
        <v>682</v>
      </c>
      <c r="F97" s="88" t="s">
        <v>643</v>
      </c>
      <c r="G97" s="89">
        <v>765</v>
      </c>
      <c r="H97" s="90">
        <v>1</v>
      </c>
      <c r="I97" s="91">
        <v>15</v>
      </c>
      <c r="J97" s="90">
        <v>6</v>
      </c>
      <c r="K97" s="88" t="s">
        <v>667</v>
      </c>
      <c r="L97" s="88" t="s">
        <v>683</v>
      </c>
      <c r="M97" s="88" t="s">
        <v>684</v>
      </c>
      <c r="N97" s="88" t="s">
        <v>174</v>
      </c>
      <c r="O97" s="92">
        <v>7877414661</v>
      </c>
      <c r="P97" s="561">
        <v>7877412978</v>
      </c>
      <c r="Q97" s="93" t="s">
        <v>685</v>
      </c>
      <c r="R97" s="94" t="s">
        <v>686</v>
      </c>
      <c r="S97" s="600"/>
      <c r="T97" s="1"/>
      <c r="U97" s="88" t="s">
        <v>687</v>
      </c>
      <c r="V97" s="88" t="s">
        <v>34</v>
      </c>
      <c r="W97" s="88" t="s">
        <v>643</v>
      </c>
      <c r="X97" s="89">
        <v>765</v>
      </c>
    </row>
    <row r="98" spans="1:24" ht="33.75" x14ac:dyDescent="0.25">
      <c r="A98" s="104">
        <f t="shared" si="4"/>
        <v>23</v>
      </c>
      <c r="B98" s="46" t="s">
        <v>688</v>
      </c>
      <c r="C98" s="46" t="s">
        <v>82</v>
      </c>
      <c r="D98" s="46" t="s">
        <v>689</v>
      </c>
      <c r="E98" s="46" t="s">
        <v>666</v>
      </c>
      <c r="F98" s="46" t="s">
        <v>643</v>
      </c>
      <c r="G98" s="47">
        <v>765</v>
      </c>
      <c r="H98" s="48">
        <v>1</v>
      </c>
      <c r="I98" s="91">
        <v>7</v>
      </c>
      <c r="J98" s="48">
        <v>4</v>
      </c>
      <c r="K98" s="46" t="s">
        <v>667</v>
      </c>
      <c r="L98" s="46" t="s">
        <v>690</v>
      </c>
      <c r="M98" s="46" t="s">
        <v>691</v>
      </c>
      <c r="N98" s="46" t="s">
        <v>604</v>
      </c>
      <c r="O98" s="49" t="s">
        <v>692</v>
      </c>
      <c r="P98" s="554" t="s">
        <v>34</v>
      </c>
      <c r="Q98" s="93" t="s">
        <v>693</v>
      </c>
      <c r="R98" s="50" t="s">
        <v>694</v>
      </c>
      <c r="S98" s="600"/>
      <c r="T98" s="1"/>
      <c r="U98" s="97" t="s">
        <v>689</v>
      </c>
      <c r="V98" s="97" t="s">
        <v>666</v>
      </c>
      <c r="W98" s="97" t="s">
        <v>643</v>
      </c>
      <c r="X98" s="98">
        <v>765</v>
      </c>
    </row>
    <row r="99" spans="1:24" ht="22.5" x14ac:dyDescent="0.25">
      <c r="A99" s="104">
        <f>+A98+1</f>
        <v>24</v>
      </c>
      <c r="B99" s="52" t="s">
        <v>695</v>
      </c>
      <c r="C99" s="52" t="s">
        <v>25</v>
      </c>
      <c r="D99" s="52" t="s">
        <v>696</v>
      </c>
      <c r="E99" s="52" t="s">
        <v>697</v>
      </c>
      <c r="F99" s="52" t="s">
        <v>582</v>
      </c>
      <c r="G99" s="53">
        <v>767</v>
      </c>
      <c r="H99" s="54">
        <v>2</v>
      </c>
      <c r="I99" s="91">
        <v>26</v>
      </c>
      <c r="J99" s="54">
        <v>36</v>
      </c>
      <c r="K99" s="52" t="s">
        <v>296</v>
      </c>
      <c r="L99" s="52" t="s">
        <v>698</v>
      </c>
      <c r="M99" s="52" t="s">
        <v>578</v>
      </c>
      <c r="N99" s="52" t="s">
        <v>43</v>
      </c>
      <c r="O99" s="55" t="s">
        <v>699</v>
      </c>
      <c r="P99" s="556"/>
      <c r="Q99" s="93" t="s">
        <v>579</v>
      </c>
      <c r="R99" s="56" t="s">
        <v>580</v>
      </c>
      <c r="S99" s="601">
        <f>SUM(I99:I100)</f>
        <v>60</v>
      </c>
      <c r="T99" s="1"/>
      <c r="U99" s="52" t="s">
        <v>700</v>
      </c>
      <c r="V99" s="52"/>
      <c r="W99" s="52" t="s">
        <v>582</v>
      </c>
      <c r="X99" s="53">
        <v>767</v>
      </c>
    </row>
    <row r="100" spans="1:24" ht="23.25" thickBot="1" x14ac:dyDescent="0.3">
      <c r="A100" s="104">
        <f t="shared" si="4"/>
        <v>25</v>
      </c>
      <c r="B100" s="114" t="s">
        <v>701</v>
      </c>
      <c r="C100" s="114" t="s">
        <v>566</v>
      </c>
      <c r="D100" s="114" t="s">
        <v>702</v>
      </c>
      <c r="E100" s="114" t="s">
        <v>703</v>
      </c>
      <c r="F100" s="114" t="s">
        <v>582</v>
      </c>
      <c r="G100" s="115">
        <v>767</v>
      </c>
      <c r="H100" s="116">
        <v>2</v>
      </c>
      <c r="I100" s="117">
        <v>34</v>
      </c>
      <c r="J100" s="116">
        <v>22</v>
      </c>
      <c r="K100" s="114" t="s">
        <v>40</v>
      </c>
      <c r="L100" s="114" t="s">
        <v>41</v>
      </c>
      <c r="M100" s="114" t="s">
        <v>578</v>
      </c>
      <c r="N100" s="114" t="s">
        <v>43</v>
      </c>
      <c r="O100" s="118">
        <v>7878934423</v>
      </c>
      <c r="P100" s="557">
        <v>7878930291</v>
      </c>
      <c r="Q100" s="93" t="s">
        <v>579</v>
      </c>
      <c r="R100" s="119" t="s">
        <v>580</v>
      </c>
      <c r="S100" s="602"/>
      <c r="T100" s="1"/>
      <c r="U100" s="114" t="s">
        <v>700</v>
      </c>
      <c r="V100" s="114" t="s">
        <v>34</v>
      </c>
      <c r="W100" s="114" t="s">
        <v>582</v>
      </c>
      <c r="X100" s="115">
        <v>767</v>
      </c>
    </row>
    <row r="101" spans="1:24" ht="15.75" thickBot="1" x14ac:dyDescent="0.3">
      <c r="A101" s="120"/>
      <c r="B101" s="121"/>
      <c r="C101" s="121"/>
      <c r="D101" s="121"/>
      <c r="E101" s="121"/>
      <c r="F101" s="121"/>
      <c r="G101" s="121"/>
      <c r="H101" s="122"/>
      <c r="I101" s="123">
        <f>SUM(I76:I100)</f>
        <v>2486</v>
      </c>
      <c r="J101" s="124"/>
      <c r="K101" s="121"/>
      <c r="L101" s="121"/>
      <c r="M101" s="121"/>
      <c r="N101" s="121"/>
      <c r="O101" s="121"/>
      <c r="P101" s="563"/>
      <c r="Q101" s="121"/>
      <c r="R101" s="121" t="s">
        <v>137</v>
      </c>
      <c r="S101" s="121"/>
      <c r="T101" s="1"/>
      <c r="U101" s="121"/>
      <c r="V101" s="121"/>
      <c r="W101" s="121"/>
      <c r="X101" s="121"/>
    </row>
    <row r="102" spans="1:24" ht="15.75" thickBot="1" x14ac:dyDescent="0.3">
      <c r="A102" s="125">
        <v>11</v>
      </c>
      <c r="B102" s="591" t="s">
        <v>704</v>
      </c>
      <c r="C102" s="591"/>
      <c r="D102" s="591"/>
      <c r="E102" s="591"/>
      <c r="F102" s="591"/>
      <c r="G102" s="591"/>
      <c r="H102" s="591"/>
      <c r="I102" s="591"/>
      <c r="J102" s="591"/>
      <c r="K102" s="591"/>
      <c r="L102" s="591"/>
      <c r="M102" s="591"/>
      <c r="N102" s="591"/>
      <c r="O102" s="591"/>
      <c r="P102" s="591"/>
      <c r="Q102" s="591"/>
      <c r="R102" s="591"/>
      <c r="S102" s="592"/>
      <c r="T102" s="126"/>
      <c r="U102" s="127"/>
      <c r="V102" s="128"/>
      <c r="W102" s="128"/>
      <c r="X102" s="129"/>
    </row>
    <row r="103" spans="1:24" ht="78.75" x14ac:dyDescent="0.25">
      <c r="A103" s="130">
        <v>1</v>
      </c>
      <c r="B103" s="131" t="s">
        <v>705</v>
      </c>
      <c r="C103" s="131" t="s">
        <v>76</v>
      </c>
      <c r="D103" s="131" t="s">
        <v>706</v>
      </c>
      <c r="E103" s="131" t="s">
        <v>34</v>
      </c>
      <c r="F103" s="131" t="s">
        <v>707</v>
      </c>
      <c r="G103" s="132">
        <v>646</v>
      </c>
      <c r="H103" s="133">
        <v>0</v>
      </c>
      <c r="I103" s="134">
        <v>104</v>
      </c>
      <c r="J103" s="133">
        <v>48</v>
      </c>
      <c r="K103" s="131" t="s">
        <v>114</v>
      </c>
      <c r="L103" s="131" t="s">
        <v>708</v>
      </c>
      <c r="M103" s="131" t="s">
        <v>709</v>
      </c>
      <c r="N103" s="131" t="s">
        <v>124</v>
      </c>
      <c r="O103" s="135">
        <v>7876260700</v>
      </c>
      <c r="P103" s="553">
        <v>7872782611</v>
      </c>
      <c r="Q103" s="136" t="s">
        <v>710</v>
      </c>
      <c r="R103" s="137" t="s">
        <v>711</v>
      </c>
      <c r="S103" s="593">
        <f>SUM(I103:I107)</f>
        <v>585</v>
      </c>
      <c r="T103" s="1"/>
      <c r="U103" s="138" t="s">
        <v>706</v>
      </c>
      <c r="V103" s="138" t="s">
        <v>34</v>
      </c>
      <c r="W103" s="138" t="s">
        <v>707</v>
      </c>
      <c r="X103" s="139">
        <v>646</v>
      </c>
    </row>
    <row r="104" spans="1:24" ht="33.75" x14ac:dyDescent="0.25">
      <c r="A104" s="140">
        <f>+A103+1</f>
        <v>2</v>
      </c>
      <c r="B104" s="46" t="s">
        <v>712</v>
      </c>
      <c r="C104" s="46" t="s">
        <v>244</v>
      </c>
      <c r="D104" s="46" t="s">
        <v>713</v>
      </c>
      <c r="E104" s="46" t="s">
        <v>34</v>
      </c>
      <c r="F104" s="46" t="s">
        <v>707</v>
      </c>
      <c r="G104" s="47">
        <v>6462000</v>
      </c>
      <c r="H104" s="48">
        <v>7</v>
      </c>
      <c r="I104" s="100">
        <v>130</v>
      </c>
      <c r="J104" s="48">
        <v>2</v>
      </c>
      <c r="K104" s="46" t="s">
        <v>40</v>
      </c>
      <c r="L104" s="46" t="s">
        <v>714</v>
      </c>
      <c r="M104" s="46" t="s">
        <v>715</v>
      </c>
      <c r="N104" s="46" t="s">
        <v>63</v>
      </c>
      <c r="O104" s="49">
        <v>7872787200</v>
      </c>
      <c r="P104" s="554" t="s">
        <v>34</v>
      </c>
      <c r="Q104" s="141" t="s">
        <v>716</v>
      </c>
      <c r="R104" s="50" t="s">
        <v>717</v>
      </c>
      <c r="S104" s="594"/>
      <c r="T104" s="1"/>
      <c r="U104" s="46" t="s">
        <v>713</v>
      </c>
      <c r="V104" s="46" t="s">
        <v>34</v>
      </c>
      <c r="W104" s="46" t="s">
        <v>707</v>
      </c>
      <c r="X104" s="47">
        <v>6462000</v>
      </c>
    </row>
    <row r="105" spans="1:24" ht="45" x14ac:dyDescent="0.25">
      <c r="A105" s="142">
        <f t="shared" ref="A105:A113" si="5">+A104+1</f>
        <v>3</v>
      </c>
      <c r="B105" s="143" t="s">
        <v>718</v>
      </c>
      <c r="C105" s="143" t="s">
        <v>76</v>
      </c>
      <c r="D105" s="143" t="s">
        <v>719</v>
      </c>
      <c r="E105" s="143" t="s">
        <v>720</v>
      </c>
      <c r="F105" s="143" t="s">
        <v>707</v>
      </c>
      <c r="G105" s="144">
        <v>646</v>
      </c>
      <c r="H105" s="145">
        <v>1</v>
      </c>
      <c r="I105" s="146">
        <v>15</v>
      </c>
      <c r="J105" s="145">
        <v>4</v>
      </c>
      <c r="K105" s="143" t="s">
        <v>114</v>
      </c>
      <c r="L105" s="143" t="s">
        <v>721</v>
      </c>
      <c r="M105" s="143" t="s">
        <v>722</v>
      </c>
      <c r="N105" s="143" t="s">
        <v>723</v>
      </c>
      <c r="O105" s="147">
        <v>7876261008</v>
      </c>
      <c r="P105" s="555" t="s">
        <v>34</v>
      </c>
      <c r="Q105" s="141" t="s">
        <v>724</v>
      </c>
      <c r="R105" s="148" t="s">
        <v>725</v>
      </c>
      <c r="S105" s="594"/>
      <c r="T105" s="1"/>
      <c r="U105" s="143" t="s">
        <v>726</v>
      </c>
      <c r="V105" s="143" t="s">
        <v>34</v>
      </c>
      <c r="W105" s="143" t="s">
        <v>707</v>
      </c>
      <c r="X105" s="144">
        <v>646</v>
      </c>
    </row>
    <row r="106" spans="1:24" ht="33.75" x14ac:dyDescent="0.25">
      <c r="A106" s="142">
        <f t="shared" si="5"/>
        <v>4</v>
      </c>
      <c r="B106" s="143" t="s">
        <v>727</v>
      </c>
      <c r="C106" s="143" t="s">
        <v>25</v>
      </c>
      <c r="D106" s="143" t="s">
        <v>728</v>
      </c>
      <c r="E106" s="143" t="s">
        <v>729</v>
      </c>
      <c r="F106" s="143" t="s">
        <v>707</v>
      </c>
      <c r="G106" s="144">
        <v>646</v>
      </c>
      <c r="H106" s="145">
        <v>16</v>
      </c>
      <c r="I106" s="146">
        <v>174</v>
      </c>
      <c r="J106" s="145">
        <v>145</v>
      </c>
      <c r="K106" s="143" t="s">
        <v>29</v>
      </c>
      <c r="L106" s="143" t="s">
        <v>730</v>
      </c>
      <c r="M106" s="143" t="s">
        <v>731</v>
      </c>
      <c r="N106" s="143" t="s">
        <v>63</v>
      </c>
      <c r="O106" s="147">
        <v>7877966125</v>
      </c>
      <c r="P106" s="555">
        <v>7877966145</v>
      </c>
      <c r="Q106" s="141" t="s">
        <v>732</v>
      </c>
      <c r="R106" s="148" t="s">
        <v>733</v>
      </c>
      <c r="S106" s="594"/>
      <c r="T106" s="1"/>
      <c r="U106" s="143" t="s">
        <v>728</v>
      </c>
      <c r="V106" s="143" t="s">
        <v>729</v>
      </c>
      <c r="W106" s="143" t="s">
        <v>707</v>
      </c>
      <c r="X106" s="144">
        <v>646</v>
      </c>
    </row>
    <row r="107" spans="1:24" ht="33.75" x14ac:dyDescent="0.25">
      <c r="A107" s="140">
        <f t="shared" si="5"/>
        <v>5</v>
      </c>
      <c r="B107" s="46" t="s">
        <v>734</v>
      </c>
      <c r="C107" s="46" t="s">
        <v>626</v>
      </c>
      <c r="D107" s="46" t="s">
        <v>735</v>
      </c>
      <c r="E107" s="46" t="s">
        <v>736</v>
      </c>
      <c r="F107" s="46" t="s">
        <v>707</v>
      </c>
      <c r="G107" s="47">
        <v>646</v>
      </c>
      <c r="H107" s="48">
        <v>6</v>
      </c>
      <c r="I107" s="149">
        <v>162</v>
      </c>
      <c r="J107" s="48">
        <v>65</v>
      </c>
      <c r="K107" s="46" t="s">
        <v>114</v>
      </c>
      <c r="L107" s="46" t="s">
        <v>737</v>
      </c>
      <c r="M107" s="46" t="s">
        <v>738</v>
      </c>
      <c r="N107" s="46" t="s">
        <v>739</v>
      </c>
      <c r="O107" s="49">
        <v>7877963000</v>
      </c>
      <c r="P107" s="554">
        <v>7877962270</v>
      </c>
      <c r="Q107" s="150" t="s">
        <v>740</v>
      </c>
      <c r="R107" s="151" t="s">
        <v>741</v>
      </c>
      <c r="S107" s="594"/>
      <c r="T107" s="1"/>
      <c r="U107" s="46" t="s">
        <v>742</v>
      </c>
      <c r="V107" s="46" t="s">
        <v>0</v>
      </c>
      <c r="W107" s="46" t="s">
        <v>707</v>
      </c>
      <c r="X107" s="47">
        <v>646</v>
      </c>
    </row>
    <row r="108" spans="1:24" ht="22.5" x14ac:dyDescent="0.25">
      <c r="A108" s="140">
        <f t="shared" si="5"/>
        <v>6</v>
      </c>
      <c r="B108" s="52" t="s">
        <v>743</v>
      </c>
      <c r="C108" s="52" t="s">
        <v>566</v>
      </c>
      <c r="D108" s="52" t="s">
        <v>744</v>
      </c>
      <c r="E108" s="52" t="s">
        <v>745</v>
      </c>
      <c r="F108" s="52" t="s">
        <v>746</v>
      </c>
      <c r="G108" s="53">
        <v>6592814</v>
      </c>
      <c r="H108" s="54">
        <v>1</v>
      </c>
      <c r="I108" s="146">
        <v>49</v>
      </c>
      <c r="J108" s="54">
        <v>13</v>
      </c>
      <c r="K108" s="52" t="s">
        <v>40</v>
      </c>
      <c r="L108" s="52" t="s">
        <v>747</v>
      </c>
      <c r="M108" s="52" t="s">
        <v>258</v>
      </c>
      <c r="N108" s="52" t="s">
        <v>43</v>
      </c>
      <c r="O108" s="55">
        <v>7878981000</v>
      </c>
      <c r="P108" s="556">
        <v>7878987738</v>
      </c>
      <c r="Q108" s="141" t="s">
        <v>748</v>
      </c>
      <c r="R108" s="56" t="s">
        <v>749</v>
      </c>
      <c r="S108" s="580">
        <f>SUM(I108:I109)</f>
        <v>73</v>
      </c>
      <c r="T108" s="1"/>
      <c r="U108" s="52" t="s">
        <v>750</v>
      </c>
      <c r="V108" s="52" t="s">
        <v>745</v>
      </c>
      <c r="W108" s="52" t="s">
        <v>746</v>
      </c>
      <c r="X108" s="53">
        <v>6592814</v>
      </c>
    </row>
    <row r="109" spans="1:24" ht="22.5" x14ac:dyDescent="0.25">
      <c r="A109" s="140">
        <f t="shared" si="5"/>
        <v>7</v>
      </c>
      <c r="B109" s="52" t="s">
        <v>751</v>
      </c>
      <c r="C109" s="52" t="s">
        <v>25</v>
      </c>
      <c r="D109" s="52" t="s">
        <v>752</v>
      </c>
      <c r="E109" s="52" t="s">
        <v>753</v>
      </c>
      <c r="F109" s="52" t="s">
        <v>746</v>
      </c>
      <c r="G109" s="53">
        <v>659</v>
      </c>
      <c r="H109" s="54">
        <v>2</v>
      </c>
      <c r="I109" s="146">
        <v>24</v>
      </c>
      <c r="J109" s="54">
        <v>20</v>
      </c>
      <c r="K109" s="52" t="s">
        <v>29</v>
      </c>
      <c r="L109" s="52" t="s">
        <v>754</v>
      </c>
      <c r="M109" s="52" t="s">
        <v>755</v>
      </c>
      <c r="N109" s="52" t="s">
        <v>756</v>
      </c>
      <c r="O109" s="55">
        <v>7875442000</v>
      </c>
      <c r="P109" s="556">
        <v>7875442010</v>
      </c>
      <c r="Q109" s="141" t="s">
        <v>757</v>
      </c>
      <c r="R109" s="56" t="s">
        <v>758</v>
      </c>
      <c r="S109" s="580"/>
      <c r="T109" s="1"/>
      <c r="U109" s="52" t="s">
        <v>759</v>
      </c>
      <c r="V109" s="52" t="s">
        <v>34</v>
      </c>
      <c r="W109" s="52" t="s">
        <v>746</v>
      </c>
      <c r="X109" s="53">
        <v>659</v>
      </c>
    </row>
    <row r="110" spans="1:24" ht="22.5" x14ac:dyDescent="0.25">
      <c r="A110" s="142">
        <f t="shared" si="5"/>
        <v>8</v>
      </c>
      <c r="B110" s="143" t="s">
        <v>760</v>
      </c>
      <c r="C110" s="143" t="s">
        <v>25</v>
      </c>
      <c r="D110" s="143" t="s">
        <v>761</v>
      </c>
      <c r="E110" s="143" t="s">
        <v>762</v>
      </c>
      <c r="F110" s="143" t="s">
        <v>763</v>
      </c>
      <c r="G110" s="144">
        <v>674</v>
      </c>
      <c r="H110" s="145">
        <v>7</v>
      </c>
      <c r="I110" s="146">
        <v>104</v>
      </c>
      <c r="J110" s="145">
        <v>129</v>
      </c>
      <c r="K110" s="143" t="s">
        <v>69</v>
      </c>
      <c r="L110" s="143" t="s">
        <v>764</v>
      </c>
      <c r="M110" s="143" t="s">
        <v>765</v>
      </c>
      <c r="N110" s="143" t="s">
        <v>32</v>
      </c>
      <c r="O110" s="147">
        <v>7878541000</v>
      </c>
      <c r="P110" s="555">
        <v>7878541100</v>
      </c>
      <c r="Q110" s="141" t="s">
        <v>766</v>
      </c>
      <c r="R110" s="148" t="s">
        <v>767</v>
      </c>
      <c r="S110" s="152">
        <f>I110</f>
        <v>104</v>
      </c>
      <c r="T110" s="1"/>
      <c r="U110" s="143" t="s">
        <v>768</v>
      </c>
      <c r="V110" s="143" t="s">
        <v>34</v>
      </c>
      <c r="W110" s="143" t="s">
        <v>89</v>
      </c>
      <c r="X110" s="144">
        <v>9364225</v>
      </c>
    </row>
    <row r="111" spans="1:24" ht="22.5" x14ac:dyDescent="0.25">
      <c r="A111" s="142">
        <f t="shared" si="5"/>
        <v>9</v>
      </c>
      <c r="B111" s="153" t="s">
        <v>769</v>
      </c>
      <c r="C111" s="153" t="s">
        <v>82</v>
      </c>
      <c r="D111" s="153" t="s">
        <v>770</v>
      </c>
      <c r="E111" s="138" t="s">
        <v>34</v>
      </c>
      <c r="F111" s="153" t="s">
        <v>771</v>
      </c>
      <c r="G111" s="154">
        <v>613</v>
      </c>
      <c r="H111" s="155">
        <v>1</v>
      </c>
      <c r="I111" s="156">
        <v>10</v>
      </c>
      <c r="J111" s="155"/>
      <c r="K111" s="153" t="s">
        <v>40</v>
      </c>
      <c r="L111" s="153" t="s">
        <v>772</v>
      </c>
      <c r="M111" s="153" t="s">
        <v>773</v>
      </c>
      <c r="N111" s="153" t="s">
        <v>774</v>
      </c>
      <c r="O111" s="157" t="s">
        <v>775</v>
      </c>
      <c r="P111" s="552" t="s">
        <v>776</v>
      </c>
      <c r="Q111" s="61" t="s">
        <v>1552</v>
      </c>
      <c r="R111" s="159" t="s">
        <v>777</v>
      </c>
      <c r="S111" s="160">
        <f>+I111</f>
        <v>10</v>
      </c>
      <c r="T111" s="1"/>
      <c r="U111" s="153"/>
      <c r="V111" s="153"/>
      <c r="W111" s="153"/>
      <c r="X111" s="154"/>
    </row>
    <row r="112" spans="1:24" ht="22.5" x14ac:dyDescent="0.25">
      <c r="A112" s="142">
        <f t="shared" si="5"/>
        <v>10</v>
      </c>
      <c r="B112" s="153" t="s">
        <v>778</v>
      </c>
      <c r="C112" s="153" t="s">
        <v>213</v>
      </c>
      <c r="D112" s="153" t="s">
        <v>779</v>
      </c>
      <c r="E112" s="161" t="s">
        <v>780</v>
      </c>
      <c r="F112" s="153" t="s">
        <v>781</v>
      </c>
      <c r="G112" s="154">
        <v>693</v>
      </c>
      <c r="H112" s="155">
        <v>1</v>
      </c>
      <c r="I112" s="156">
        <v>4</v>
      </c>
      <c r="J112" s="155">
        <v>2</v>
      </c>
      <c r="K112" s="153" t="s">
        <v>296</v>
      </c>
      <c r="L112" s="153" t="s">
        <v>782</v>
      </c>
      <c r="M112" s="153" t="s">
        <v>458</v>
      </c>
      <c r="N112" s="153" t="s">
        <v>43</v>
      </c>
      <c r="O112" s="157" t="s">
        <v>783</v>
      </c>
      <c r="P112" s="555" t="s">
        <v>34</v>
      </c>
      <c r="Q112" s="158"/>
      <c r="R112" s="159" t="s">
        <v>784</v>
      </c>
      <c r="S112" s="160">
        <f>+I112</f>
        <v>4</v>
      </c>
      <c r="T112" s="1"/>
      <c r="U112" s="153"/>
      <c r="V112" s="153"/>
      <c r="W112" s="153"/>
      <c r="X112" s="154"/>
    </row>
    <row r="113" spans="1:24" ht="34.5" thickBot="1" x14ac:dyDescent="0.3">
      <c r="A113" s="140">
        <f t="shared" si="5"/>
        <v>11</v>
      </c>
      <c r="B113" s="114" t="s">
        <v>785</v>
      </c>
      <c r="C113" s="114" t="s">
        <v>25</v>
      </c>
      <c r="D113" s="114" t="s">
        <v>786</v>
      </c>
      <c r="E113" s="114" t="s">
        <v>34</v>
      </c>
      <c r="F113" s="114" t="s">
        <v>787</v>
      </c>
      <c r="G113" s="115">
        <v>949</v>
      </c>
      <c r="H113" s="116">
        <v>12</v>
      </c>
      <c r="I113" s="162">
        <v>60</v>
      </c>
      <c r="J113" s="116">
        <v>30</v>
      </c>
      <c r="K113" s="114" t="s">
        <v>29</v>
      </c>
      <c r="L113" s="114" t="s">
        <v>788</v>
      </c>
      <c r="M113" s="114" t="s">
        <v>789</v>
      </c>
      <c r="N113" s="114" t="s">
        <v>53</v>
      </c>
      <c r="O113" s="118">
        <v>7876419090</v>
      </c>
      <c r="P113" s="557" t="s">
        <v>34</v>
      </c>
      <c r="Q113" s="141" t="s">
        <v>790</v>
      </c>
      <c r="R113" s="119" t="s">
        <v>791</v>
      </c>
      <c r="S113" s="163">
        <f>I113</f>
        <v>60</v>
      </c>
      <c r="T113" s="1"/>
      <c r="U113" s="114" t="s">
        <v>792</v>
      </c>
      <c r="V113" s="114" t="s">
        <v>793</v>
      </c>
      <c r="W113" s="114" t="s">
        <v>787</v>
      </c>
      <c r="X113" s="115">
        <v>949</v>
      </c>
    </row>
    <row r="114" spans="1:24" ht="15.75" thickBot="1" x14ac:dyDescent="0.3">
      <c r="A114" s="120"/>
      <c r="B114" s="121"/>
      <c r="C114" s="121"/>
      <c r="D114" s="121"/>
      <c r="E114" s="121"/>
      <c r="F114" s="121"/>
      <c r="G114" s="121"/>
      <c r="H114" s="122"/>
      <c r="I114" s="164">
        <f>SUM(I103:I113)</f>
        <v>836</v>
      </c>
      <c r="J114" s="122"/>
      <c r="K114" s="121"/>
      <c r="L114" s="121"/>
      <c r="M114" s="121"/>
      <c r="N114" s="121"/>
      <c r="O114" s="121"/>
      <c r="P114" s="563"/>
      <c r="Q114" s="121"/>
      <c r="R114" s="121"/>
      <c r="S114" s="121"/>
      <c r="T114" s="1"/>
      <c r="U114" s="121"/>
      <c r="V114" s="121"/>
      <c r="W114" s="121"/>
      <c r="X114" s="121"/>
    </row>
    <row r="115" spans="1:24" ht="15.75" thickBot="1" x14ac:dyDescent="0.3">
      <c r="A115" s="165">
        <v>40</v>
      </c>
      <c r="B115" s="595" t="s">
        <v>794</v>
      </c>
      <c r="C115" s="595"/>
      <c r="D115" s="595"/>
      <c r="E115" s="595"/>
      <c r="F115" s="595"/>
      <c r="G115" s="595"/>
      <c r="H115" s="595"/>
      <c r="I115" s="595"/>
      <c r="J115" s="595"/>
      <c r="K115" s="595"/>
      <c r="L115" s="595"/>
      <c r="M115" s="595"/>
      <c r="N115" s="595"/>
      <c r="O115" s="595"/>
      <c r="P115" s="595"/>
      <c r="Q115" s="595"/>
      <c r="R115" s="595"/>
      <c r="S115" s="596"/>
      <c r="T115" s="1"/>
      <c r="U115" s="166"/>
      <c r="V115" s="167"/>
      <c r="W115" s="167"/>
      <c r="X115" s="168"/>
    </row>
    <row r="116" spans="1:24" ht="22.5" x14ac:dyDescent="0.25">
      <c r="A116" s="169">
        <v>1</v>
      </c>
      <c r="B116" s="170" t="s">
        <v>795</v>
      </c>
      <c r="C116" s="170" t="s">
        <v>25</v>
      </c>
      <c r="D116" s="170" t="s">
        <v>796</v>
      </c>
      <c r="E116" s="170" t="s">
        <v>797</v>
      </c>
      <c r="F116" s="170" t="s">
        <v>798</v>
      </c>
      <c r="G116" s="171">
        <v>605</v>
      </c>
      <c r="H116" s="172">
        <v>4</v>
      </c>
      <c r="I116" s="173">
        <v>152</v>
      </c>
      <c r="J116" s="172">
        <v>132</v>
      </c>
      <c r="K116" s="170" t="s">
        <v>40</v>
      </c>
      <c r="L116" s="170" t="s">
        <v>61</v>
      </c>
      <c r="M116" s="170" t="s">
        <v>799</v>
      </c>
      <c r="N116" s="170" t="s">
        <v>53</v>
      </c>
      <c r="O116" s="174">
        <v>7876588000</v>
      </c>
      <c r="P116" s="564">
        <v>7876588020</v>
      </c>
      <c r="Q116" s="175" t="s">
        <v>800</v>
      </c>
      <c r="R116" s="176" t="s">
        <v>801</v>
      </c>
      <c r="S116" s="597">
        <f>SUM(I116:I119)</f>
        <v>342</v>
      </c>
      <c r="T116" s="1"/>
      <c r="U116" s="170" t="s">
        <v>802</v>
      </c>
      <c r="V116" s="170" t="s">
        <v>34</v>
      </c>
      <c r="W116" s="170" t="s">
        <v>798</v>
      </c>
      <c r="X116" s="171">
        <v>604</v>
      </c>
    </row>
    <row r="117" spans="1:24" ht="22.5" x14ac:dyDescent="0.25">
      <c r="A117" s="169">
        <f>+A116+1</f>
        <v>2</v>
      </c>
      <c r="B117" s="170" t="s">
        <v>803</v>
      </c>
      <c r="C117" s="170" t="s">
        <v>25</v>
      </c>
      <c r="D117" s="170" t="s">
        <v>804</v>
      </c>
      <c r="E117" s="170" t="s">
        <v>797</v>
      </c>
      <c r="F117" s="170" t="s">
        <v>798</v>
      </c>
      <c r="G117" s="171">
        <v>603</v>
      </c>
      <c r="H117" s="172">
        <v>3</v>
      </c>
      <c r="I117" s="173">
        <v>92</v>
      </c>
      <c r="J117" s="172">
        <v>6</v>
      </c>
      <c r="K117" s="170" t="s">
        <v>40</v>
      </c>
      <c r="L117" s="170" t="s">
        <v>805</v>
      </c>
      <c r="M117" s="170" t="s">
        <v>806</v>
      </c>
      <c r="N117" s="170" t="s">
        <v>43</v>
      </c>
      <c r="O117" s="174" t="s">
        <v>807</v>
      </c>
      <c r="P117" s="564"/>
      <c r="Q117" s="175" t="s">
        <v>808</v>
      </c>
      <c r="R117" s="176" t="s">
        <v>809</v>
      </c>
      <c r="S117" s="597"/>
      <c r="T117" s="1"/>
      <c r="U117" s="170"/>
      <c r="V117" s="170"/>
      <c r="W117" s="170"/>
      <c r="X117" s="171"/>
    </row>
    <row r="118" spans="1:24" ht="22.5" x14ac:dyDescent="0.25">
      <c r="A118" s="169">
        <f t="shared" ref="A118:A155" si="6">+A117+1</f>
        <v>3</v>
      </c>
      <c r="B118" s="177" t="s">
        <v>810</v>
      </c>
      <c r="C118" s="177" t="s">
        <v>82</v>
      </c>
      <c r="D118" s="177" t="s">
        <v>811</v>
      </c>
      <c r="E118" s="177" t="s">
        <v>812</v>
      </c>
      <c r="F118" s="177" t="s">
        <v>798</v>
      </c>
      <c r="G118" s="178">
        <v>605</v>
      </c>
      <c r="H118" s="179">
        <v>1</v>
      </c>
      <c r="I118" s="180">
        <v>24</v>
      </c>
      <c r="J118" s="179">
        <v>6</v>
      </c>
      <c r="K118" s="177" t="s">
        <v>40</v>
      </c>
      <c r="L118" s="177" t="s">
        <v>457</v>
      </c>
      <c r="M118" s="177" t="s">
        <v>813</v>
      </c>
      <c r="N118" s="177" t="s">
        <v>43</v>
      </c>
      <c r="O118" s="181">
        <v>7878828341</v>
      </c>
      <c r="P118" s="565">
        <v>7878826818</v>
      </c>
      <c r="Q118" s="175" t="s">
        <v>814</v>
      </c>
      <c r="R118" s="182" t="s">
        <v>815</v>
      </c>
      <c r="S118" s="588"/>
      <c r="T118" s="1"/>
      <c r="U118" s="177" t="s">
        <v>816</v>
      </c>
      <c r="V118" s="177" t="s">
        <v>34</v>
      </c>
      <c r="W118" s="177" t="s">
        <v>798</v>
      </c>
      <c r="X118" s="178">
        <v>605</v>
      </c>
    </row>
    <row r="119" spans="1:24" ht="22.5" x14ac:dyDescent="0.25">
      <c r="A119" s="169">
        <f t="shared" si="6"/>
        <v>4</v>
      </c>
      <c r="B119" s="177" t="s">
        <v>817</v>
      </c>
      <c r="C119" s="177" t="s">
        <v>566</v>
      </c>
      <c r="D119" s="177" t="s">
        <v>818</v>
      </c>
      <c r="E119" s="177" t="s">
        <v>34</v>
      </c>
      <c r="F119" s="177" t="s">
        <v>798</v>
      </c>
      <c r="G119" s="178">
        <v>605</v>
      </c>
      <c r="H119" s="179">
        <v>3</v>
      </c>
      <c r="I119" s="180">
        <v>74</v>
      </c>
      <c r="J119" s="179">
        <v>13</v>
      </c>
      <c r="K119" s="177" t="s">
        <v>40</v>
      </c>
      <c r="L119" s="177" t="s">
        <v>819</v>
      </c>
      <c r="M119" s="177" t="s">
        <v>820</v>
      </c>
      <c r="N119" s="177" t="s">
        <v>43</v>
      </c>
      <c r="O119" s="181">
        <v>7878828000</v>
      </c>
      <c r="P119" s="565">
        <v>7878821030</v>
      </c>
      <c r="Q119" s="183" t="s">
        <v>821</v>
      </c>
      <c r="R119" s="182" t="s">
        <v>822</v>
      </c>
      <c r="S119" s="588"/>
      <c r="T119" s="1"/>
      <c r="U119" s="177" t="s">
        <v>823</v>
      </c>
      <c r="V119" s="177" t="s">
        <v>34</v>
      </c>
      <c r="W119" s="177" t="s">
        <v>798</v>
      </c>
      <c r="X119" s="178">
        <v>605</v>
      </c>
    </row>
    <row r="120" spans="1:24" ht="22.5" x14ac:dyDescent="0.25">
      <c r="A120" s="31">
        <f t="shared" si="6"/>
        <v>5</v>
      </c>
      <c r="B120" s="52" t="s">
        <v>824</v>
      </c>
      <c r="C120" s="52" t="s">
        <v>25</v>
      </c>
      <c r="D120" s="52" t="s">
        <v>825</v>
      </c>
      <c r="E120" s="52" t="s">
        <v>826</v>
      </c>
      <c r="F120" s="52" t="s">
        <v>827</v>
      </c>
      <c r="G120" s="53">
        <v>610</v>
      </c>
      <c r="H120" s="54">
        <v>6</v>
      </c>
      <c r="I120" s="180">
        <v>118</v>
      </c>
      <c r="J120" s="54">
        <v>67</v>
      </c>
      <c r="K120" s="52" t="s">
        <v>40</v>
      </c>
      <c r="L120" s="52" t="s">
        <v>828</v>
      </c>
      <c r="M120" s="52" t="s">
        <v>829</v>
      </c>
      <c r="N120" s="52" t="s">
        <v>53</v>
      </c>
      <c r="O120" s="55">
        <v>7875899000</v>
      </c>
      <c r="P120" s="556">
        <v>7875899040</v>
      </c>
      <c r="Q120" s="183" t="s">
        <v>830</v>
      </c>
      <c r="R120" s="56" t="s">
        <v>831</v>
      </c>
      <c r="S120" s="111">
        <f>I120</f>
        <v>118</v>
      </c>
      <c r="T120" s="1"/>
      <c r="U120" s="52" t="s">
        <v>832</v>
      </c>
      <c r="V120" s="52" t="s">
        <v>34</v>
      </c>
      <c r="W120" s="52" t="s">
        <v>827</v>
      </c>
      <c r="X120" s="53">
        <v>610</v>
      </c>
    </row>
    <row r="121" spans="1:24" ht="22.5" x14ac:dyDescent="0.25">
      <c r="A121" s="31">
        <f t="shared" si="6"/>
        <v>6</v>
      </c>
      <c r="B121" s="52" t="s">
        <v>833</v>
      </c>
      <c r="C121" s="52" t="s">
        <v>25</v>
      </c>
      <c r="D121" s="52" t="s">
        <v>834</v>
      </c>
      <c r="E121" s="52" t="s">
        <v>835</v>
      </c>
      <c r="F121" s="52" t="s">
        <v>836</v>
      </c>
      <c r="G121" s="53">
        <v>622</v>
      </c>
      <c r="H121" s="54">
        <v>1</v>
      </c>
      <c r="I121" s="180">
        <v>75</v>
      </c>
      <c r="J121" s="54"/>
      <c r="K121" s="52" t="s">
        <v>837</v>
      </c>
      <c r="L121" s="52" t="s">
        <v>838</v>
      </c>
      <c r="M121" s="52" t="s">
        <v>839</v>
      </c>
      <c r="N121" s="52" t="s">
        <v>53</v>
      </c>
      <c r="O121" s="55" t="s">
        <v>840</v>
      </c>
      <c r="P121" s="556"/>
      <c r="Q121" s="183" t="s">
        <v>841</v>
      </c>
      <c r="R121" s="56" t="s">
        <v>842</v>
      </c>
      <c r="S121" s="111"/>
      <c r="T121" s="1"/>
      <c r="U121" s="52"/>
      <c r="V121" s="52"/>
      <c r="W121" s="52"/>
      <c r="X121" s="53"/>
    </row>
    <row r="122" spans="1:24" ht="33.75" x14ac:dyDescent="0.25">
      <c r="A122" s="169">
        <f t="shared" si="6"/>
        <v>7</v>
      </c>
      <c r="B122" s="177" t="s">
        <v>843</v>
      </c>
      <c r="C122" s="177" t="s">
        <v>626</v>
      </c>
      <c r="D122" s="177" t="s">
        <v>844</v>
      </c>
      <c r="E122" s="177" t="s">
        <v>845</v>
      </c>
      <c r="F122" s="177" t="s">
        <v>836</v>
      </c>
      <c r="G122" s="178">
        <v>623</v>
      </c>
      <c r="H122" s="179">
        <v>2</v>
      </c>
      <c r="I122" s="180">
        <v>88</v>
      </c>
      <c r="J122" s="179">
        <v>52</v>
      </c>
      <c r="K122" s="177" t="s">
        <v>29</v>
      </c>
      <c r="L122" s="177" t="s">
        <v>846</v>
      </c>
      <c r="M122" s="177" t="s">
        <v>194</v>
      </c>
      <c r="N122" s="177" t="s">
        <v>847</v>
      </c>
      <c r="O122" s="181">
        <v>7872545400</v>
      </c>
      <c r="P122" s="565">
        <v>7872545421</v>
      </c>
      <c r="Q122" s="183" t="s">
        <v>848</v>
      </c>
      <c r="R122" s="182" t="s">
        <v>849</v>
      </c>
      <c r="S122" s="588">
        <f>SUM(I121:I128)</f>
        <v>326</v>
      </c>
      <c r="T122" s="1"/>
      <c r="U122" s="177" t="s">
        <v>850</v>
      </c>
      <c r="V122" s="177" t="s">
        <v>34</v>
      </c>
      <c r="W122" s="177" t="s">
        <v>836</v>
      </c>
      <c r="X122" s="178">
        <v>622</v>
      </c>
    </row>
    <row r="123" spans="1:24" ht="22.5" x14ac:dyDescent="0.25">
      <c r="A123" s="169">
        <f t="shared" si="6"/>
        <v>8</v>
      </c>
      <c r="B123" s="177" t="s">
        <v>851</v>
      </c>
      <c r="C123" s="177" t="s">
        <v>25</v>
      </c>
      <c r="D123" s="177" t="s">
        <v>852</v>
      </c>
      <c r="E123" s="177" t="s">
        <v>835</v>
      </c>
      <c r="F123" s="177" t="s">
        <v>836</v>
      </c>
      <c r="G123" s="178">
        <v>6221209</v>
      </c>
      <c r="H123" s="179">
        <v>1</v>
      </c>
      <c r="I123" s="180">
        <v>16</v>
      </c>
      <c r="J123" s="179">
        <v>5</v>
      </c>
      <c r="K123" s="177" t="s">
        <v>40</v>
      </c>
      <c r="L123" s="177" t="s">
        <v>257</v>
      </c>
      <c r="M123" s="177" t="s">
        <v>853</v>
      </c>
      <c r="N123" s="177" t="s">
        <v>43</v>
      </c>
      <c r="O123" s="181">
        <v>7872543000</v>
      </c>
      <c r="P123" s="565">
        <v>7872541048</v>
      </c>
      <c r="Q123" s="183" t="s">
        <v>854</v>
      </c>
      <c r="R123" s="182" t="s">
        <v>855</v>
      </c>
      <c r="S123" s="588"/>
      <c r="T123" s="1"/>
      <c r="U123" s="177" t="s">
        <v>856</v>
      </c>
      <c r="V123" s="177" t="s">
        <v>857</v>
      </c>
      <c r="W123" s="177" t="s">
        <v>836</v>
      </c>
      <c r="X123" s="178">
        <v>6221209</v>
      </c>
    </row>
    <row r="124" spans="1:24" ht="22.5" x14ac:dyDescent="0.25">
      <c r="A124" s="169">
        <f t="shared" si="6"/>
        <v>9</v>
      </c>
      <c r="B124" s="177" t="s">
        <v>858</v>
      </c>
      <c r="C124" s="177" t="s">
        <v>859</v>
      </c>
      <c r="D124" s="177" t="s">
        <v>860</v>
      </c>
      <c r="E124" s="177" t="s">
        <v>861</v>
      </c>
      <c r="F124" s="177" t="s">
        <v>836</v>
      </c>
      <c r="G124" s="178">
        <v>623</v>
      </c>
      <c r="H124" s="179">
        <v>0</v>
      </c>
      <c r="I124" s="180">
        <v>5</v>
      </c>
      <c r="J124" s="179">
        <v>2</v>
      </c>
      <c r="K124" s="177" t="s">
        <v>296</v>
      </c>
      <c r="L124" s="177" t="s">
        <v>862</v>
      </c>
      <c r="M124" s="177" t="s">
        <v>863</v>
      </c>
      <c r="N124" s="177" t="s">
        <v>43</v>
      </c>
      <c r="O124" s="181" t="s">
        <v>864</v>
      </c>
      <c r="P124" s="565"/>
      <c r="Q124" s="175" t="s">
        <v>865</v>
      </c>
      <c r="R124" s="182" t="s">
        <v>866</v>
      </c>
      <c r="S124" s="588"/>
      <c r="T124" s="1"/>
      <c r="U124" s="177"/>
      <c r="V124" s="177"/>
      <c r="W124" s="177"/>
      <c r="X124" s="178"/>
    </row>
    <row r="125" spans="1:24" x14ac:dyDescent="0.25">
      <c r="A125" s="169">
        <f t="shared" si="6"/>
        <v>10</v>
      </c>
      <c r="B125" s="177" t="s">
        <v>867</v>
      </c>
      <c r="C125" s="177" t="s">
        <v>213</v>
      </c>
      <c r="D125" s="177" t="s">
        <v>868</v>
      </c>
      <c r="E125" s="177" t="s">
        <v>835</v>
      </c>
      <c r="F125" s="177" t="s">
        <v>836</v>
      </c>
      <c r="G125" s="178">
        <v>622</v>
      </c>
      <c r="H125" s="179">
        <v>0</v>
      </c>
      <c r="I125" s="180">
        <v>3</v>
      </c>
      <c r="J125" s="179">
        <v>1</v>
      </c>
      <c r="K125" s="177" t="s">
        <v>296</v>
      </c>
      <c r="L125" s="177" t="s">
        <v>869</v>
      </c>
      <c r="M125" s="177" t="s">
        <v>870</v>
      </c>
      <c r="N125" s="177" t="s">
        <v>43</v>
      </c>
      <c r="O125" s="181" t="s">
        <v>871</v>
      </c>
      <c r="P125" s="565"/>
      <c r="Q125" s="175" t="s">
        <v>872</v>
      </c>
      <c r="R125" s="175" t="s">
        <v>873</v>
      </c>
      <c r="S125" s="588"/>
      <c r="T125" s="1"/>
      <c r="U125" s="177"/>
      <c r="V125" s="177"/>
      <c r="W125" s="177"/>
      <c r="X125" s="178"/>
    </row>
    <row r="126" spans="1:24" x14ac:dyDescent="0.25">
      <c r="A126" s="169">
        <f t="shared" si="6"/>
        <v>11</v>
      </c>
      <c r="B126" s="177" t="s">
        <v>874</v>
      </c>
      <c r="C126" s="177" t="s">
        <v>25</v>
      </c>
      <c r="D126" s="177" t="s">
        <v>875</v>
      </c>
      <c r="E126" s="177" t="s">
        <v>876</v>
      </c>
      <c r="F126" s="177" t="s">
        <v>836</v>
      </c>
      <c r="G126" s="178">
        <v>623</v>
      </c>
      <c r="H126" s="179">
        <v>1</v>
      </c>
      <c r="I126" s="180">
        <v>17</v>
      </c>
      <c r="J126" s="179"/>
      <c r="K126" s="177" t="s">
        <v>29</v>
      </c>
      <c r="L126" s="177" t="s">
        <v>877</v>
      </c>
      <c r="M126" s="177" t="s">
        <v>329</v>
      </c>
      <c r="N126" s="177" t="s">
        <v>43</v>
      </c>
      <c r="O126" s="181" t="s">
        <v>878</v>
      </c>
      <c r="P126" s="565"/>
      <c r="Q126" s="175"/>
      <c r="R126" s="175" t="s">
        <v>879</v>
      </c>
      <c r="S126" s="588"/>
      <c r="T126" s="1"/>
      <c r="U126" s="177"/>
      <c r="V126" s="177"/>
      <c r="W126" s="177"/>
      <c r="X126" s="178"/>
    </row>
    <row r="127" spans="1:24" ht="22.5" x14ac:dyDescent="0.25">
      <c r="A127" s="169">
        <f t="shared" si="6"/>
        <v>12</v>
      </c>
      <c r="B127" s="177" t="s">
        <v>880</v>
      </c>
      <c r="C127" s="177" t="s">
        <v>566</v>
      </c>
      <c r="D127" s="177" t="s">
        <v>881</v>
      </c>
      <c r="E127" s="177" t="s">
        <v>835</v>
      </c>
      <c r="F127" s="177" t="s">
        <v>836</v>
      </c>
      <c r="G127" s="178">
        <v>622</v>
      </c>
      <c r="H127" s="179">
        <v>3</v>
      </c>
      <c r="I127" s="180">
        <v>75</v>
      </c>
      <c r="J127" s="179">
        <v>21</v>
      </c>
      <c r="K127" s="177" t="s">
        <v>882</v>
      </c>
      <c r="L127" s="177" t="s">
        <v>883</v>
      </c>
      <c r="M127" s="177" t="s">
        <v>884</v>
      </c>
      <c r="N127" s="177" t="s">
        <v>885</v>
      </c>
      <c r="O127" s="181">
        <v>7878512158</v>
      </c>
      <c r="P127" s="565">
        <v>7878517600</v>
      </c>
      <c r="Q127" s="175" t="s">
        <v>886</v>
      </c>
      <c r="R127" s="182" t="s">
        <v>887</v>
      </c>
      <c r="S127" s="588"/>
      <c r="T127" s="1"/>
      <c r="U127" s="177" t="s">
        <v>888</v>
      </c>
      <c r="V127" s="177" t="s">
        <v>835</v>
      </c>
      <c r="W127" s="177" t="s">
        <v>836</v>
      </c>
      <c r="X127" s="178">
        <v>622</v>
      </c>
    </row>
    <row r="128" spans="1:24" ht="22.5" x14ac:dyDescent="0.25">
      <c r="A128" s="169">
        <f t="shared" si="6"/>
        <v>13</v>
      </c>
      <c r="B128" s="177" t="s">
        <v>889</v>
      </c>
      <c r="C128" s="177" t="s">
        <v>566</v>
      </c>
      <c r="D128" s="177" t="s">
        <v>890</v>
      </c>
      <c r="E128" s="177" t="s">
        <v>891</v>
      </c>
      <c r="F128" s="177" t="s">
        <v>836</v>
      </c>
      <c r="G128" s="178">
        <v>623</v>
      </c>
      <c r="H128" s="179">
        <v>2</v>
      </c>
      <c r="I128" s="180">
        <v>47</v>
      </c>
      <c r="J128" s="179">
        <v>32</v>
      </c>
      <c r="K128" s="177" t="s">
        <v>40</v>
      </c>
      <c r="L128" s="177" t="s">
        <v>892</v>
      </c>
      <c r="M128" s="177" t="s">
        <v>85</v>
      </c>
      <c r="N128" s="177" t="s">
        <v>202</v>
      </c>
      <c r="O128" s="181">
        <v>7872542358</v>
      </c>
      <c r="P128" s="565">
        <v>7878512134</v>
      </c>
      <c r="Q128" s="175" t="s">
        <v>893</v>
      </c>
      <c r="R128" s="182" t="s">
        <v>894</v>
      </c>
      <c r="S128" s="588"/>
      <c r="T128" s="1"/>
      <c r="U128" s="177" t="s">
        <v>895</v>
      </c>
      <c r="V128" s="177" t="s">
        <v>857</v>
      </c>
      <c r="W128" s="177" t="s">
        <v>836</v>
      </c>
      <c r="X128" s="178">
        <v>6221884</v>
      </c>
    </row>
    <row r="129" spans="1:24" ht="22.5" x14ac:dyDescent="0.25">
      <c r="A129" s="31">
        <f t="shared" si="6"/>
        <v>14</v>
      </c>
      <c r="B129" s="52" t="s">
        <v>896</v>
      </c>
      <c r="C129" s="52" t="s">
        <v>25</v>
      </c>
      <c r="D129" s="52" t="s">
        <v>897</v>
      </c>
      <c r="E129" s="52" t="s">
        <v>898</v>
      </c>
      <c r="F129" s="52" t="s">
        <v>899</v>
      </c>
      <c r="G129" s="53">
        <v>653</v>
      </c>
      <c r="H129" s="54">
        <v>5</v>
      </c>
      <c r="I129" s="180">
        <v>106</v>
      </c>
      <c r="J129" s="54">
        <v>127</v>
      </c>
      <c r="K129" s="52" t="s">
        <v>40</v>
      </c>
      <c r="L129" s="52" t="s">
        <v>900</v>
      </c>
      <c r="M129" s="52" t="s">
        <v>901</v>
      </c>
      <c r="N129" s="52" t="s">
        <v>53</v>
      </c>
      <c r="O129" s="55">
        <v>7878210505</v>
      </c>
      <c r="P129" s="556">
        <v>7878210070</v>
      </c>
      <c r="Q129" s="175" t="s">
        <v>902</v>
      </c>
      <c r="R129" s="184" t="s">
        <v>903</v>
      </c>
      <c r="S129" s="586">
        <f>+I129+I130</f>
        <v>133</v>
      </c>
      <c r="T129" s="1"/>
      <c r="U129" s="52" t="s">
        <v>904</v>
      </c>
      <c r="V129" s="52" t="s">
        <v>34</v>
      </c>
      <c r="W129" s="52" t="s">
        <v>899</v>
      </c>
      <c r="X129" s="53">
        <v>653</v>
      </c>
    </row>
    <row r="130" spans="1:24" ht="30" x14ac:dyDescent="0.25">
      <c r="A130" s="31">
        <f t="shared" si="6"/>
        <v>15</v>
      </c>
      <c r="B130" s="52" t="s">
        <v>905</v>
      </c>
      <c r="C130" s="52" t="s">
        <v>906</v>
      </c>
      <c r="D130" s="52" t="s">
        <v>907</v>
      </c>
      <c r="E130" s="52" t="s">
        <v>908</v>
      </c>
      <c r="F130" s="52" t="s">
        <v>909</v>
      </c>
      <c r="G130" s="53">
        <v>767</v>
      </c>
      <c r="H130" s="54">
        <v>2</v>
      </c>
      <c r="I130" s="180">
        <v>27</v>
      </c>
      <c r="J130" s="54">
        <v>19</v>
      </c>
      <c r="K130" s="52" t="s">
        <v>40</v>
      </c>
      <c r="L130" s="52" t="s">
        <v>910</v>
      </c>
      <c r="M130" s="52" t="s">
        <v>31</v>
      </c>
      <c r="N130" s="52" t="s">
        <v>774</v>
      </c>
      <c r="O130" s="55" t="s">
        <v>911</v>
      </c>
      <c r="P130" s="556"/>
      <c r="Q130" s="175" t="s">
        <v>912</v>
      </c>
      <c r="R130" s="56" t="s">
        <v>913</v>
      </c>
      <c r="S130" s="587"/>
      <c r="T130" s="1"/>
      <c r="U130" s="52"/>
      <c r="V130" s="52"/>
      <c r="W130" s="52"/>
      <c r="X130" s="53"/>
    </row>
    <row r="131" spans="1:24" x14ac:dyDescent="0.25">
      <c r="A131" s="31">
        <f t="shared" si="6"/>
        <v>16</v>
      </c>
      <c r="B131" s="52" t="s">
        <v>914</v>
      </c>
      <c r="C131" s="52" t="s">
        <v>25</v>
      </c>
      <c r="D131" s="52" t="s">
        <v>915</v>
      </c>
      <c r="E131" s="52" t="s">
        <v>916</v>
      </c>
      <c r="F131" s="52" t="s">
        <v>917</v>
      </c>
      <c r="G131" s="53">
        <v>662</v>
      </c>
      <c r="H131" s="54">
        <v>2</v>
      </c>
      <c r="I131" s="180">
        <v>15</v>
      </c>
      <c r="J131" s="54">
        <v>2</v>
      </c>
      <c r="K131" s="52" t="s">
        <v>40</v>
      </c>
      <c r="L131" s="52" t="s">
        <v>100</v>
      </c>
      <c r="M131" s="52" t="s">
        <v>194</v>
      </c>
      <c r="N131" s="52" t="s">
        <v>43</v>
      </c>
      <c r="O131" s="55">
        <v>7878720444</v>
      </c>
      <c r="P131" s="556">
        <v>7878720444</v>
      </c>
      <c r="Q131" s="183" t="s">
        <v>918</v>
      </c>
      <c r="R131" s="184" t="s">
        <v>918</v>
      </c>
      <c r="S131" s="580">
        <f>SUM(I131:I134)</f>
        <v>114</v>
      </c>
      <c r="T131" s="1"/>
      <c r="U131" s="52" t="s">
        <v>919</v>
      </c>
      <c r="V131" s="52" t="s">
        <v>920</v>
      </c>
      <c r="W131" s="52" t="s">
        <v>917</v>
      </c>
      <c r="X131" s="53">
        <v>690</v>
      </c>
    </row>
    <row r="132" spans="1:24" ht="22.5" x14ac:dyDescent="0.25">
      <c r="A132" s="31">
        <f t="shared" si="6"/>
        <v>17</v>
      </c>
      <c r="B132" s="52" t="s">
        <v>921</v>
      </c>
      <c r="C132" s="52" t="s">
        <v>922</v>
      </c>
      <c r="D132" s="52" t="s">
        <v>923</v>
      </c>
      <c r="E132" s="52" t="s">
        <v>924</v>
      </c>
      <c r="F132" s="52" t="s">
        <v>917</v>
      </c>
      <c r="G132" s="53">
        <v>662</v>
      </c>
      <c r="H132" s="54">
        <v>2</v>
      </c>
      <c r="I132" s="180">
        <v>42</v>
      </c>
      <c r="J132" s="54">
        <v>50</v>
      </c>
      <c r="K132" s="52" t="s">
        <v>29</v>
      </c>
      <c r="L132" s="52" t="s">
        <v>925</v>
      </c>
      <c r="M132" s="52" t="s">
        <v>926</v>
      </c>
      <c r="N132" s="52" t="s">
        <v>217</v>
      </c>
      <c r="O132" s="55">
        <v>7878722045</v>
      </c>
      <c r="P132" s="556">
        <v>7878302654</v>
      </c>
      <c r="Q132" s="175" t="s">
        <v>927</v>
      </c>
      <c r="R132" s="56" t="s">
        <v>928</v>
      </c>
      <c r="S132" s="580"/>
      <c r="T132" s="1"/>
      <c r="U132" s="52" t="s">
        <v>929</v>
      </c>
      <c r="V132" s="52" t="s">
        <v>34</v>
      </c>
      <c r="W132" s="52" t="s">
        <v>917</v>
      </c>
      <c r="X132" s="53">
        <v>662</v>
      </c>
    </row>
    <row r="133" spans="1:24" ht="22.5" x14ac:dyDescent="0.25">
      <c r="A133" s="31">
        <f t="shared" si="6"/>
        <v>18</v>
      </c>
      <c r="B133" s="52" t="s">
        <v>930</v>
      </c>
      <c r="C133" s="52" t="s">
        <v>25</v>
      </c>
      <c r="D133" s="52" t="s">
        <v>931</v>
      </c>
      <c r="E133" s="52" t="s">
        <v>34</v>
      </c>
      <c r="F133" s="52" t="s">
        <v>917</v>
      </c>
      <c r="G133" s="53">
        <v>662</v>
      </c>
      <c r="H133" s="54">
        <v>1</v>
      </c>
      <c r="I133" s="180">
        <v>20</v>
      </c>
      <c r="J133" s="54">
        <v>40</v>
      </c>
      <c r="K133" s="52" t="s">
        <v>40</v>
      </c>
      <c r="L133" s="52" t="s">
        <v>932</v>
      </c>
      <c r="M133" s="52" t="s">
        <v>578</v>
      </c>
      <c r="N133" s="52" t="s">
        <v>53</v>
      </c>
      <c r="O133" s="55">
        <v>7876095888</v>
      </c>
      <c r="P133" s="556">
        <v>7866643388</v>
      </c>
      <c r="Q133" s="175" t="s">
        <v>933</v>
      </c>
      <c r="R133" s="56" t="s">
        <v>934</v>
      </c>
      <c r="S133" s="580"/>
      <c r="T133" s="1"/>
      <c r="U133" s="52" t="s">
        <v>935</v>
      </c>
      <c r="V133" s="52" t="s">
        <v>34</v>
      </c>
      <c r="W133" s="52" t="s">
        <v>917</v>
      </c>
      <c r="X133" s="53">
        <v>662</v>
      </c>
    </row>
    <row r="134" spans="1:24" ht="22.5" x14ac:dyDescent="0.25">
      <c r="A134" s="31">
        <f t="shared" si="6"/>
        <v>19</v>
      </c>
      <c r="B134" s="46" t="s">
        <v>936</v>
      </c>
      <c r="C134" s="46" t="s">
        <v>76</v>
      </c>
      <c r="D134" s="46" t="s">
        <v>937</v>
      </c>
      <c r="E134" s="46" t="s">
        <v>34</v>
      </c>
      <c r="F134" s="46" t="s">
        <v>917</v>
      </c>
      <c r="G134" s="47">
        <v>662</v>
      </c>
      <c r="H134" s="48">
        <v>1</v>
      </c>
      <c r="I134" s="180">
        <v>37</v>
      </c>
      <c r="J134" s="48">
        <v>67</v>
      </c>
      <c r="K134" s="46" t="s">
        <v>40</v>
      </c>
      <c r="L134" s="46" t="s">
        <v>938</v>
      </c>
      <c r="M134" s="46" t="s">
        <v>939</v>
      </c>
      <c r="N134" s="46" t="s">
        <v>43</v>
      </c>
      <c r="O134" s="49">
        <v>7878729554</v>
      </c>
      <c r="P134" s="554">
        <v>7878729553</v>
      </c>
      <c r="Q134" s="175" t="s">
        <v>940</v>
      </c>
      <c r="R134" s="50" t="s">
        <v>941</v>
      </c>
      <c r="S134" s="580"/>
      <c r="T134" s="1"/>
      <c r="U134" s="46" t="s">
        <v>942</v>
      </c>
      <c r="V134" s="46" t="s">
        <v>34</v>
      </c>
      <c r="W134" s="46" t="s">
        <v>917</v>
      </c>
      <c r="X134" s="47">
        <v>662</v>
      </c>
    </row>
    <row r="135" spans="1:24" ht="22.5" x14ac:dyDescent="0.25">
      <c r="A135" s="169">
        <f t="shared" si="6"/>
        <v>20</v>
      </c>
      <c r="B135" s="177" t="s">
        <v>943</v>
      </c>
      <c r="C135" s="177" t="s">
        <v>82</v>
      </c>
      <c r="D135" s="177" t="s">
        <v>944</v>
      </c>
      <c r="E135" s="177" t="s">
        <v>945</v>
      </c>
      <c r="F135" s="177" t="s">
        <v>946</v>
      </c>
      <c r="G135" s="178">
        <v>667</v>
      </c>
      <c r="H135" s="179">
        <v>1</v>
      </c>
      <c r="I135" s="180">
        <v>13</v>
      </c>
      <c r="J135" s="179">
        <v>5</v>
      </c>
      <c r="K135" s="177" t="s">
        <v>40</v>
      </c>
      <c r="L135" s="177" t="s">
        <v>61</v>
      </c>
      <c r="M135" s="177" t="s">
        <v>947</v>
      </c>
      <c r="N135" s="177" t="s">
        <v>43</v>
      </c>
      <c r="O135" s="181">
        <v>7878996162</v>
      </c>
      <c r="P135" s="565">
        <v>7878996162</v>
      </c>
      <c r="Q135" s="175" t="s">
        <v>948</v>
      </c>
      <c r="R135" s="182" t="s">
        <v>949</v>
      </c>
      <c r="S135" s="588">
        <f>SUM(I135:I138)</f>
        <v>122</v>
      </c>
      <c r="T135" s="1"/>
      <c r="U135" s="177" t="s">
        <v>950</v>
      </c>
      <c r="V135" s="177" t="s">
        <v>34</v>
      </c>
      <c r="W135" s="177" t="s">
        <v>946</v>
      </c>
      <c r="X135" s="178">
        <v>667</v>
      </c>
    </row>
    <row r="136" spans="1:24" x14ac:dyDescent="0.25">
      <c r="A136" s="169">
        <f>+A135+1</f>
        <v>21</v>
      </c>
      <c r="B136" s="177" t="s">
        <v>951</v>
      </c>
      <c r="C136" s="177" t="s">
        <v>25</v>
      </c>
      <c r="D136" s="177" t="s">
        <v>952</v>
      </c>
      <c r="E136" s="177"/>
      <c r="F136" s="177" t="s">
        <v>946</v>
      </c>
      <c r="G136" s="178">
        <v>667</v>
      </c>
      <c r="H136" s="179">
        <v>1</v>
      </c>
      <c r="I136" s="180">
        <v>22</v>
      </c>
      <c r="J136" s="179">
        <v>10</v>
      </c>
      <c r="K136" s="177" t="s">
        <v>29</v>
      </c>
      <c r="L136" s="177" t="s">
        <v>953</v>
      </c>
      <c r="M136" s="177" t="s">
        <v>954</v>
      </c>
      <c r="N136" s="177" t="s">
        <v>217</v>
      </c>
      <c r="O136" s="181" t="s">
        <v>955</v>
      </c>
      <c r="P136" s="565"/>
      <c r="Q136" s="175" t="s">
        <v>956</v>
      </c>
      <c r="R136" s="182" t="s">
        <v>957</v>
      </c>
      <c r="S136" s="588"/>
      <c r="T136" s="1"/>
      <c r="U136" s="177"/>
      <c r="V136" s="177"/>
      <c r="W136" s="177"/>
      <c r="X136" s="178"/>
    </row>
    <row r="137" spans="1:24" x14ac:dyDescent="0.25">
      <c r="A137" s="169">
        <f>+A136+1</f>
        <v>22</v>
      </c>
      <c r="B137" s="177" t="s">
        <v>958</v>
      </c>
      <c r="C137" s="177" t="s">
        <v>906</v>
      </c>
      <c r="D137" s="177" t="s">
        <v>959</v>
      </c>
      <c r="E137" s="177" t="s">
        <v>960</v>
      </c>
      <c r="F137" s="177" t="s">
        <v>946</v>
      </c>
      <c r="G137" s="178">
        <v>667</v>
      </c>
      <c r="H137" s="179"/>
      <c r="I137" s="180">
        <v>13</v>
      </c>
      <c r="J137" s="179"/>
      <c r="K137" s="177" t="s">
        <v>29</v>
      </c>
      <c r="L137" s="177" t="s">
        <v>961</v>
      </c>
      <c r="M137" s="177" t="s">
        <v>962</v>
      </c>
      <c r="N137" s="177" t="s">
        <v>217</v>
      </c>
      <c r="O137" s="181" t="s">
        <v>963</v>
      </c>
      <c r="P137" s="565"/>
      <c r="Q137" s="175" t="s">
        <v>964</v>
      </c>
      <c r="R137" s="184" t="s">
        <v>965</v>
      </c>
      <c r="S137" s="588"/>
      <c r="T137" s="1"/>
      <c r="U137" s="177"/>
      <c r="V137" s="177"/>
      <c r="W137" s="177"/>
      <c r="X137" s="178"/>
    </row>
    <row r="138" spans="1:24" ht="22.5" x14ac:dyDescent="0.25">
      <c r="A138" s="169">
        <f>+A137+1</f>
        <v>23</v>
      </c>
      <c r="B138" s="177" t="s">
        <v>966</v>
      </c>
      <c r="C138" s="177" t="s">
        <v>566</v>
      </c>
      <c r="D138" s="177" t="s">
        <v>967</v>
      </c>
      <c r="E138" s="177" t="s">
        <v>968</v>
      </c>
      <c r="F138" s="177" t="s">
        <v>946</v>
      </c>
      <c r="G138" s="178">
        <v>667</v>
      </c>
      <c r="H138" s="179">
        <v>3</v>
      </c>
      <c r="I138" s="180">
        <v>74</v>
      </c>
      <c r="J138" s="179">
        <v>58</v>
      </c>
      <c r="K138" s="177" t="s">
        <v>40</v>
      </c>
      <c r="L138" s="177" t="s">
        <v>185</v>
      </c>
      <c r="M138" s="177" t="s">
        <v>969</v>
      </c>
      <c r="N138" s="177" t="s">
        <v>43</v>
      </c>
      <c r="O138" s="181">
        <v>7878997777</v>
      </c>
      <c r="P138" s="565">
        <v>7878996040</v>
      </c>
      <c r="Q138" s="175" t="s">
        <v>970</v>
      </c>
      <c r="R138" s="182" t="s">
        <v>971</v>
      </c>
      <c r="S138" s="588"/>
      <c r="T138" s="1"/>
      <c r="U138" s="177" t="s">
        <v>972</v>
      </c>
      <c r="V138" s="177" t="s">
        <v>34</v>
      </c>
      <c r="W138" s="177" t="s">
        <v>946</v>
      </c>
      <c r="X138" s="178">
        <v>667</v>
      </c>
    </row>
    <row r="139" spans="1:24" x14ac:dyDescent="0.25">
      <c r="A139" s="169">
        <f t="shared" si="6"/>
        <v>24</v>
      </c>
      <c r="B139" s="52" t="s">
        <v>973</v>
      </c>
      <c r="C139" s="52" t="s">
        <v>974</v>
      </c>
      <c r="D139" s="52" t="s">
        <v>975</v>
      </c>
      <c r="E139" s="52" t="s">
        <v>976</v>
      </c>
      <c r="F139" s="52" t="s">
        <v>977</v>
      </c>
      <c r="G139" s="53">
        <v>681</v>
      </c>
      <c r="H139" s="54">
        <v>2</v>
      </c>
      <c r="I139" s="180">
        <v>29</v>
      </c>
      <c r="J139" s="54">
        <v>8</v>
      </c>
      <c r="K139" s="52" t="s">
        <v>40</v>
      </c>
      <c r="L139" s="52" t="s">
        <v>978</v>
      </c>
      <c r="M139" s="52" t="s">
        <v>101</v>
      </c>
      <c r="N139" s="52" t="s">
        <v>43</v>
      </c>
      <c r="O139" s="55">
        <v>7878332150</v>
      </c>
      <c r="P139" s="556">
        <v>7878332150</v>
      </c>
      <c r="Q139" s="175" t="s">
        <v>979</v>
      </c>
      <c r="R139" s="56" t="s">
        <v>980</v>
      </c>
      <c r="S139" s="580">
        <f>SUM(I139:I142)</f>
        <v>437</v>
      </c>
      <c r="T139" s="1"/>
      <c r="U139" s="52" t="s">
        <v>981</v>
      </c>
      <c r="V139" s="52" t="s">
        <v>34</v>
      </c>
      <c r="W139" s="52" t="s">
        <v>977</v>
      </c>
      <c r="X139" s="53">
        <v>681</v>
      </c>
    </row>
    <row r="140" spans="1:24" ht="33.75" x14ac:dyDescent="0.25">
      <c r="A140" s="31">
        <f t="shared" si="6"/>
        <v>25</v>
      </c>
      <c r="B140" s="52" t="s">
        <v>982</v>
      </c>
      <c r="C140" s="52" t="s">
        <v>25</v>
      </c>
      <c r="D140" s="52" t="s">
        <v>983</v>
      </c>
      <c r="E140" s="52" t="s">
        <v>34</v>
      </c>
      <c r="F140" s="52" t="s">
        <v>977</v>
      </c>
      <c r="G140" s="53">
        <v>680</v>
      </c>
      <c r="H140" s="54">
        <v>1</v>
      </c>
      <c r="I140" s="180">
        <v>61</v>
      </c>
      <c r="J140" s="54">
        <v>9</v>
      </c>
      <c r="K140" s="52" t="s">
        <v>29</v>
      </c>
      <c r="L140" s="52" t="s">
        <v>984</v>
      </c>
      <c r="M140" s="52" t="s">
        <v>985</v>
      </c>
      <c r="N140" s="52" t="s">
        <v>53</v>
      </c>
      <c r="O140" s="55">
        <v>7878329191</v>
      </c>
      <c r="P140" s="556">
        <v>7878329122</v>
      </c>
      <c r="Q140" s="175" t="s">
        <v>986</v>
      </c>
      <c r="R140" s="56" t="s">
        <v>987</v>
      </c>
      <c r="S140" s="580"/>
      <c r="T140" s="1"/>
      <c r="U140" s="52" t="s">
        <v>988</v>
      </c>
      <c r="V140" s="52" t="s">
        <v>34</v>
      </c>
      <c r="W140" s="52" t="s">
        <v>977</v>
      </c>
      <c r="X140" s="53">
        <v>680</v>
      </c>
    </row>
    <row r="141" spans="1:24" ht="22.5" x14ac:dyDescent="0.25">
      <c r="A141" s="31">
        <f t="shared" si="6"/>
        <v>26</v>
      </c>
      <c r="B141" s="52" t="s">
        <v>989</v>
      </c>
      <c r="C141" s="52" t="s">
        <v>25</v>
      </c>
      <c r="D141" s="52" t="s">
        <v>990</v>
      </c>
      <c r="E141" s="52" t="s">
        <v>991</v>
      </c>
      <c r="F141" s="52" t="s">
        <v>977</v>
      </c>
      <c r="G141" s="53">
        <v>6822368</v>
      </c>
      <c r="H141" s="54">
        <v>7</v>
      </c>
      <c r="I141" s="180">
        <v>141</v>
      </c>
      <c r="J141" s="54">
        <v>182</v>
      </c>
      <c r="K141" s="52" t="s">
        <v>40</v>
      </c>
      <c r="L141" s="52" t="s">
        <v>992</v>
      </c>
      <c r="M141" s="52" t="s">
        <v>578</v>
      </c>
      <c r="N141" s="52" t="s">
        <v>32</v>
      </c>
      <c r="O141" s="55">
        <v>7878331100</v>
      </c>
      <c r="P141" s="556">
        <v>7878331300</v>
      </c>
      <c r="Q141" s="175" t="s">
        <v>993</v>
      </c>
      <c r="R141" s="56" t="s">
        <v>994</v>
      </c>
      <c r="S141" s="580"/>
      <c r="T141" s="1"/>
      <c r="U141" s="52" t="s">
        <v>995</v>
      </c>
      <c r="V141" s="52" t="s">
        <v>0</v>
      </c>
      <c r="W141" s="52" t="s">
        <v>977</v>
      </c>
      <c r="X141" s="53">
        <v>680</v>
      </c>
    </row>
    <row r="142" spans="1:24" ht="22.5" x14ac:dyDescent="0.25">
      <c r="A142" s="31">
        <f t="shared" si="6"/>
        <v>27</v>
      </c>
      <c r="B142" s="52" t="s">
        <v>996</v>
      </c>
      <c r="C142" s="52" t="s">
        <v>25</v>
      </c>
      <c r="D142" s="52" t="s">
        <v>997</v>
      </c>
      <c r="E142" s="52" t="s">
        <v>998</v>
      </c>
      <c r="F142" s="52" t="s">
        <v>977</v>
      </c>
      <c r="G142" s="53">
        <v>680</v>
      </c>
      <c r="H142" s="54">
        <v>4</v>
      </c>
      <c r="I142" s="180">
        <v>206</v>
      </c>
      <c r="J142" s="54">
        <v>240</v>
      </c>
      <c r="K142" s="52" t="s">
        <v>40</v>
      </c>
      <c r="L142" s="52" t="s">
        <v>999</v>
      </c>
      <c r="M142" s="52" t="s">
        <v>1000</v>
      </c>
      <c r="N142" s="52" t="s">
        <v>202</v>
      </c>
      <c r="O142" s="55">
        <v>7878323030</v>
      </c>
      <c r="P142" s="556">
        <v>7878343475</v>
      </c>
      <c r="Q142" s="175" t="s">
        <v>1001</v>
      </c>
      <c r="R142" s="56" t="s">
        <v>1002</v>
      </c>
      <c r="S142" s="580"/>
      <c r="T142" s="1"/>
      <c r="U142" s="52" t="s">
        <v>1003</v>
      </c>
      <c r="V142" s="52" t="s">
        <v>34</v>
      </c>
      <c r="W142" s="52" t="s">
        <v>977</v>
      </c>
      <c r="X142" s="53">
        <v>680</v>
      </c>
    </row>
    <row r="143" spans="1:24" ht="22.5" x14ac:dyDescent="0.25">
      <c r="A143" s="169">
        <f t="shared" si="6"/>
        <v>28</v>
      </c>
      <c r="B143" s="177" t="s">
        <v>1004</v>
      </c>
      <c r="C143" s="177" t="s">
        <v>25</v>
      </c>
      <c r="D143" s="177" t="s">
        <v>1005</v>
      </c>
      <c r="E143" s="177" t="s">
        <v>34</v>
      </c>
      <c r="F143" s="177" t="s">
        <v>1006</v>
      </c>
      <c r="G143" s="178">
        <v>678</v>
      </c>
      <c r="H143" s="179">
        <v>1</v>
      </c>
      <c r="I143" s="180">
        <v>38</v>
      </c>
      <c r="J143" s="179">
        <v>20</v>
      </c>
      <c r="K143" s="177" t="s">
        <v>1007</v>
      </c>
      <c r="L143" s="177" t="s">
        <v>163</v>
      </c>
      <c r="M143" s="177" t="s">
        <v>1008</v>
      </c>
      <c r="N143" s="177" t="s">
        <v>43</v>
      </c>
      <c r="O143" s="181">
        <v>7878953070</v>
      </c>
      <c r="P143" s="565">
        <v>7878953589</v>
      </c>
      <c r="Q143" s="175" t="s">
        <v>1009</v>
      </c>
      <c r="R143" s="182" t="s">
        <v>1010</v>
      </c>
      <c r="S143" s="185">
        <f>SUM(I143:I143)</f>
        <v>38</v>
      </c>
      <c r="T143" s="1"/>
      <c r="U143" s="177" t="s">
        <v>1011</v>
      </c>
      <c r="V143" s="177" t="s">
        <v>34</v>
      </c>
      <c r="W143" s="177" t="s">
        <v>1006</v>
      </c>
      <c r="X143" s="178">
        <v>678</v>
      </c>
    </row>
    <row r="144" spans="1:24" ht="22.5" x14ac:dyDescent="0.25">
      <c r="A144" s="31">
        <f t="shared" si="6"/>
        <v>29</v>
      </c>
      <c r="B144" s="52" t="s">
        <v>1012</v>
      </c>
      <c r="C144" s="52" t="s">
        <v>82</v>
      </c>
      <c r="D144" s="52" t="s">
        <v>1013</v>
      </c>
      <c r="E144" s="52" t="s">
        <v>1014</v>
      </c>
      <c r="F144" s="52" t="s">
        <v>1015</v>
      </c>
      <c r="G144" s="53">
        <v>677</v>
      </c>
      <c r="H144" s="54">
        <v>1</v>
      </c>
      <c r="I144" s="180">
        <v>9</v>
      </c>
      <c r="J144" s="54">
        <v>9</v>
      </c>
      <c r="K144" s="52" t="s">
        <v>40</v>
      </c>
      <c r="L144" s="52" t="s">
        <v>1016</v>
      </c>
      <c r="M144" s="52" t="s">
        <v>1017</v>
      </c>
      <c r="N144" s="52" t="s">
        <v>43</v>
      </c>
      <c r="O144" s="55">
        <v>7878238550</v>
      </c>
      <c r="P144" s="556">
        <v>7878238550</v>
      </c>
      <c r="Q144" s="183" t="s">
        <v>1018</v>
      </c>
      <c r="R144" s="56" t="s">
        <v>1019</v>
      </c>
      <c r="S144" s="580">
        <f>SUM(I144:I151)</f>
        <v>282</v>
      </c>
      <c r="T144" s="1"/>
      <c r="U144" s="52" t="s">
        <v>1020</v>
      </c>
      <c r="V144" s="52" t="s">
        <v>34</v>
      </c>
      <c r="W144" s="52" t="s">
        <v>1015</v>
      </c>
      <c r="X144" s="53">
        <v>677</v>
      </c>
    </row>
    <row r="145" spans="1:24" ht="22.5" x14ac:dyDescent="0.25">
      <c r="A145" s="31">
        <f>+A144+1</f>
        <v>30</v>
      </c>
      <c r="B145" s="52" t="s">
        <v>1021</v>
      </c>
      <c r="C145" s="52" t="s">
        <v>25</v>
      </c>
      <c r="D145" s="52" t="s">
        <v>1022</v>
      </c>
      <c r="E145" s="52" t="s">
        <v>1023</v>
      </c>
      <c r="F145" s="52" t="s">
        <v>1015</v>
      </c>
      <c r="G145" s="53">
        <v>677</v>
      </c>
      <c r="H145" s="54">
        <v>2</v>
      </c>
      <c r="I145" s="180">
        <v>19</v>
      </c>
      <c r="J145" s="54">
        <v>13</v>
      </c>
      <c r="K145" s="52" t="s">
        <v>114</v>
      </c>
      <c r="L145" s="52" t="s">
        <v>828</v>
      </c>
      <c r="M145" s="52" t="s">
        <v>1024</v>
      </c>
      <c r="N145" s="52" t="s">
        <v>174</v>
      </c>
      <c r="O145" s="55">
        <v>7878235600</v>
      </c>
      <c r="P145" s="556" t="s">
        <v>0</v>
      </c>
      <c r="Q145" s="175" t="s">
        <v>1025</v>
      </c>
      <c r="R145" s="56" t="s">
        <v>1026</v>
      </c>
      <c r="S145" s="580"/>
      <c r="T145" s="1"/>
      <c r="U145" s="52" t="s">
        <v>1027</v>
      </c>
      <c r="V145" s="52" t="s">
        <v>34</v>
      </c>
      <c r="W145" s="52" t="s">
        <v>1015</v>
      </c>
      <c r="X145" s="53">
        <v>677</v>
      </c>
    </row>
    <row r="146" spans="1:24" ht="22.5" x14ac:dyDescent="0.25">
      <c r="A146" s="31">
        <f t="shared" si="6"/>
        <v>31</v>
      </c>
      <c r="B146" s="52" t="s">
        <v>1028</v>
      </c>
      <c r="C146" s="52" t="s">
        <v>82</v>
      </c>
      <c r="D146" s="52" t="s">
        <v>1029</v>
      </c>
      <c r="E146" s="52" t="s">
        <v>1030</v>
      </c>
      <c r="F146" s="52" t="s">
        <v>1015</v>
      </c>
      <c r="G146" s="53">
        <v>677</v>
      </c>
      <c r="H146" s="54">
        <v>1</v>
      </c>
      <c r="I146" s="180">
        <v>7</v>
      </c>
      <c r="J146" s="54">
        <v>2</v>
      </c>
      <c r="K146" s="52" t="s">
        <v>107</v>
      </c>
      <c r="L146" s="52" t="s">
        <v>1031</v>
      </c>
      <c r="M146" s="52" t="s">
        <v>1032</v>
      </c>
      <c r="N146" s="52" t="s">
        <v>174</v>
      </c>
      <c r="O146" s="55">
        <v>7878230147</v>
      </c>
      <c r="P146" s="556" t="s">
        <v>34</v>
      </c>
      <c r="Q146" s="175" t="s">
        <v>1033</v>
      </c>
      <c r="R146" s="56" t="s">
        <v>1034</v>
      </c>
      <c r="S146" s="580"/>
      <c r="T146" s="1"/>
      <c r="U146" s="52" t="s">
        <v>1035</v>
      </c>
      <c r="V146" s="52" t="s">
        <v>34</v>
      </c>
      <c r="W146" s="52" t="s">
        <v>1015</v>
      </c>
      <c r="X146" s="53">
        <v>677</v>
      </c>
    </row>
    <row r="147" spans="1:24" ht="22.5" x14ac:dyDescent="0.25">
      <c r="A147" s="31">
        <f t="shared" si="6"/>
        <v>32</v>
      </c>
      <c r="B147" s="46" t="s">
        <v>1036</v>
      </c>
      <c r="C147" s="46" t="s">
        <v>213</v>
      </c>
      <c r="D147" s="46" t="s">
        <v>1037</v>
      </c>
      <c r="E147" s="46" t="s">
        <v>34</v>
      </c>
      <c r="F147" s="46" t="s">
        <v>1015</v>
      </c>
      <c r="G147" s="47">
        <v>677</v>
      </c>
      <c r="H147" s="48">
        <v>1</v>
      </c>
      <c r="I147" s="180">
        <v>5</v>
      </c>
      <c r="J147" s="48">
        <v>2</v>
      </c>
      <c r="K147" s="46" t="s">
        <v>114</v>
      </c>
      <c r="L147" s="46" t="s">
        <v>172</v>
      </c>
      <c r="M147" s="46" t="s">
        <v>1038</v>
      </c>
      <c r="N147" s="46" t="s">
        <v>174</v>
      </c>
      <c r="O147" s="49">
        <v>7878231378</v>
      </c>
      <c r="P147" s="554">
        <v>9172103026</v>
      </c>
      <c r="Q147" s="183" t="s">
        <v>1039</v>
      </c>
      <c r="R147" s="50" t="s">
        <v>1040</v>
      </c>
      <c r="S147" s="580"/>
      <c r="T147" s="1"/>
      <c r="U147" s="46" t="s">
        <v>1041</v>
      </c>
      <c r="V147" s="46" t="s">
        <v>1023</v>
      </c>
      <c r="W147" s="46" t="s">
        <v>1015</v>
      </c>
      <c r="X147" s="47">
        <v>677</v>
      </c>
    </row>
    <row r="148" spans="1:24" ht="22.5" x14ac:dyDescent="0.25">
      <c r="A148" s="31">
        <f t="shared" si="6"/>
        <v>33</v>
      </c>
      <c r="B148" s="52" t="s">
        <v>1042</v>
      </c>
      <c r="C148" s="52" t="s">
        <v>1043</v>
      </c>
      <c r="D148" s="52" t="s">
        <v>1044</v>
      </c>
      <c r="E148" s="52"/>
      <c r="F148" s="52" t="s">
        <v>1015</v>
      </c>
      <c r="G148" s="53">
        <v>677</v>
      </c>
      <c r="H148" s="54">
        <v>1</v>
      </c>
      <c r="I148" s="180">
        <v>11</v>
      </c>
      <c r="J148" s="54">
        <v>2</v>
      </c>
      <c r="K148" s="52" t="s">
        <v>60</v>
      </c>
      <c r="L148" s="52" t="s">
        <v>1045</v>
      </c>
      <c r="M148" s="52" t="s">
        <v>1046</v>
      </c>
      <c r="N148" s="52" t="s">
        <v>174</v>
      </c>
      <c r="O148" s="55" t="s">
        <v>1047</v>
      </c>
      <c r="P148" s="556"/>
      <c r="Q148" s="183" t="s">
        <v>1048</v>
      </c>
      <c r="R148" s="184" t="s">
        <v>1049</v>
      </c>
      <c r="S148" s="580"/>
      <c r="T148" s="1"/>
      <c r="U148" s="52" t="s">
        <v>700</v>
      </c>
      <c r="V148" s="52"/>
      <c r="W148" s="52" t="s">
        <v>582</v>
      </c>
      <c r="X148" s="53">
        <v>767</v>
      </c>
    </row>
    <row r="149" spans="1:24" ht="22.5" x14ac:dyDescent="0.25">
      <c r="A149" s="31">
        <f t="shared" si="6"/>
        <v>34</v>
      </c>
      <c r="B149" s="52" t="s">
        <v>1050</v>
      </c>
      <c r="C149" s="52" t="s">
        <v>25</v>
      </c>
      <c r="D149" s="52" t="s">
        <v>1051</v>
      </c>
      <c r="E149" s="52" t="s">
        <v>34</v>
      </c>
      <c r="F149" s="52" t="s">
        <v>1015</v>
      </c>
      <c r="G149" s="53">
        <v>677</v>
      </c>
      <c r="H149" s="54">
        <v>4</v>
      </c>
      <c r="I149" s="180">
        <v>112</v>
      </c>
      <c r="J149" s="54">
        <v>142</v>
      </c>
      <c r="K149" s="52" t="s">
        <v>40</v>
      </c>
      <c r="L149" s="52" t="s">
        <v>1052</v>
      </c>
      <c r="M149" s="52" t="s">
        <v>1053</v>
      </c>
      <c r="N149" s="52" t="s">
        <v>43</v>
      </c>
      <c r="O149" s="55">
        <v>7878237500</v>
      </c>
      <c r="P149" s="556" t="s">
        <v>34</v>
      </c>
      <c r="Q149" s="183" t="s">
        <v>1054</v>
      </c>
      <c r="R149" s="56" t="s">
        <v>1055</v>
      </c>
      <c r="S149" s="580"/>
      <c r="T149" s="1"/>
      <c r="U149" s="52" t="s">
        <v>1056</v>
      </c>
      <c r="V149" s="52" t="s">
        <v>34</v>
      </c>
      <c r="W149" s="52" t="s">
        <v>1015</v>
      </c>
      <c r="X149" s="53">
        <v>677</v>
      </c>
    </row>
    <row r="150" spans="1:24" ht="22.5" x14ac:dyDescent="0.25">
      <c r="A150" s="31">
        <f t="shared" si="6"/>
        <v>35</v>
      </c>
      <c r="B150" s="52" t="s">
        <v>1057</v>
      </c>
      <c r="C150" s="52" t="s">
        <v>82</v>
      </c>
      <c r="D150" s="52" t="s">
        <v>1058</v>
      </c>
      <c r="E150" s="52" t="s">
        <v>34</v>
      </c>
      <c r="F150" s="52" t="s">
        <v>1015</v>
      </c>
      <c r="G150" s="53">
        <v>677</v>
      </c>
      <c r="H150" s="54">
        <v>1</v>
      </c>
      <c r="I150" s="180">
        <v>21</v>
      </c>
      <c r="J150" s="54">
        <v>6</v>
      </c>
      <c r="K150" s="52" t="s">
        <v>114</v>
      </c>
      <c r="L150" s="52" t="s">
        <v>1059</v>
      </c>
      <c r="M150" s="52" t="s">
        <v>1060</v>
      </c>
      <c r="N150" s="52" t="s">
        <v>174</v>
      </c>
      <c r="O150" s="55">
        <v>7878235654</v>
      </c>
      <c r="P150" s="556">
        <v>7878230224</v>
      </c>
      <c r="Q150" s="183" t="s">
        <v>1061</v>
      </c>
      <c r="R150" s="56" t="s">
        <v>1062</v>
      </c>
      <c r="S150" s="580"/>
      <c r="T150" s="1"/>
      <c r="U150" s="52" t="s">
        <v>1063</v>
      </c>
      <c r="V150" s="52" t="s">
        <v>34</v>
      </c>
      <c r="W150" s="52" t="s">
        <v>1015</v>
      </c>
      <c r="X150" s="53">
        <v>677</v>
      </c>
    </row>
    <row r="151" spans="1:24" ht="22.5" x14ac:dyDescent="0.25">
      <c r="A151" s="31">
        <f t="shared" si="6"/>
        <v>36</v>
      </c>
      <c r="B151" s="52" t="s">
        <v>1064</v>
      </c>
      <c r="C151" s="52" t="s">
        <v>25</v>
      </c>
      <c r="D151" s="52" t="s">
        <v>1065</v>
      </c>
      <c r="E151" s="52" t="s">
        <v>34</v>
      </c>
      <c r="F151" s="52" t="s">
        <v>1015</v>
      </c>
      <c r="G151" s="53">
        <v>677</v>
      </c>
      <c r="H151" s="54">
        <v>3</v>
      </c>
      <c r="I151" s="180">
        <v>98</v>
      </c>
      <c r="J151" s="54">
        <v>79</v>
      </c>
      <c r="K151" s="52" t="s">
        <v>29</v>
      </c>
      <c r="L151" s="52" t="s">
        <v>1066</v>
      </c>
      <c r="M151" s="52" t="s">
        <v>1067</v>
      </c>
      <c r="N151" s="52" t="s">
        <v>32</v>
      </c>
      <c r="O151" s="55">
        <v>7878232450</v>
      </c>
      <c r="P151" s="556">
        <v>7878231770</v>
      </c>
      <c r="Q151" s="183" t="s">
        <v>1068</v>
      </c>
      <c r="R151" s="56" t="s">
        <v>1069</v>
      </c>
      <c r="S151" s="580"/>
      <c r="T151" s="1"/>
      <c r="U151" s="52" t="s">
        <v>1070</v>
      </c>
      <c r="V151" s="52" t="s">
        <v>34</v>
      </c>
      <c r="W151" s="52" t="s">
        <v>1015</v>
      </c>
      <c r="X151" s="53">
        <v>677</v>
      </c>
    </row>
    <row r="152" spans="1:24" ht="22.5" x14ac:dyDescent="0.25">
      <c r="A152" s="31">
        <f t="shared" si="6"/>
        <v>37</v>
      </c>
      <c r="B152" s="52" t="s">
        <v>1071</v>
      </c>
      <c r="C152" s="52" t="s">
        <v>213</v>
      </c>
      <c r="D152" s="52" t="s">
        <v>1072</v>
      </c>
      <c r="E152" s="52" t="s">
        <v>34</v>
      </c>
      <c r="F152" s="52" t="s">
        <v>1073</v>
      </c>
      <c r="G152" s="53">
        <v>683</v>
      </c>
      <c r="H152" s="54">
        <v>0</v>
      </c>
      <c r="I152" s="180">
        <v>4</v>
      </c>
      <c r="J152" s="54">
        <v>1</v>
      </c>
      <c r="K152" s="52" t="s">
        <v>40</v>
      </c>
      <c r="L152" s="52" t="s">
        <v>122</v>
      </c>
      <c r="M152" s="52" t="s">
        <v>1074</v>
      </c>
      <c r="N152" s="46" t="s">
        <v>43</v>
      </c>
      <c r="O152" s="55" t="s">
        <v>1075</v>
      </c>
      <c r="P152" s="556" t="s">
        <v>34</v>
      </c>
      <c r="Q152" s="183" t="s">
        <v>1076</v>
      </c>
      <c r="R152" s="56" t="s">
        <v>1077</v>
      </c>
      <c r="S152" s="111">
        <f>+I152</f>
        <v>4</v>
      </c>
      <c r="T152" s="1"/>
      <c r="U152" s="52"/>
      <c r="V152" s="52"/>
      <c r="W152" s="52"/>
      <c r="X152" s="53"/>
    </row>
    <row r="153" spans="1:24" ht="22.5" x14ac:dyDescent="0.25">
      <c r="A153" s="169">
        <f t="shared" si="6"/>
        <v>38</v>
      </c>
      <c r="B153" s="177" t="s">
        <v>1078</v>
      </c>
      <c r="C153" s="177" t="s">
        <v>25</v>
      </c>
      <c r="D153" s="177" t="s">
        <v>1079</v>
      </c>
      <c r="E153" s="177" t="s">
        <v>1080</v>
      </c>
      <c r="F153" s="177" t="s">
        <v>1081</v>
      </c>
      <c r="G153" s="178">
        <v>685</v>
      </c>
      <c r="H153" s="179">
        <v>1</v>
      </c>
      <c r="I153" s="180">
        <v>20</v>
      </c>
      <c r="J153" s="179">
        <v>36</v>
      </c>
      <c r="K153" s="177" t="s">
        <v>40</v>
      </c>
      <c r="L153" s="177" t="s">
        <v>1082</v>
      </c>
      <c r="M153" s="177" t="s">
        <v>1083</v>
      </c>
      <c r="N153" s="177" t="s">
        <v>43</v>
      </c>
      <c r="O153" s="181">
        <v>7872804040</v>
      </c>
      <c r="P153" s="565" t="s">
        <v>34</v>
      </c>
      <c r="Q153" s="183" t="s">
        <v>1084</v>
      </c>
      <c r="R153" s="182" t="s">
        <v>1085</v>
      </c>
      <c r="S153" s="588">
        <f>SUM(I153:I155)</f>
        <v>30</v>
      </c>
      <c r="T153" s="1"/>
      <c r="U153" s="177" t="s">
        <v>1086</v>
      </c>
      <c r="V153" s="177" t="s">
        <v>1087</v>
      </c>
      <c r="W153" s="177" t="s">
        <v>1081</v>
      </c>
      <c r="X153" s="178">
        <v>685</v>
      </c>
    </row>
    <row r="154" spans="1:24" ht="22.5" x14ac:dyDescent="0.25">
      <c r="A154" s="169">
        <f t="shared" si="6"/>
        <v>39</v>
      </c>
      <c r="B154" s="186" t="s">
        <v>1088</v>
      </c>
      <c r="C154" s="177" t="s">
        <v>213</v>
      </c>
      <c r="D154" s="186" t="s">
        <v>1089</v>
      </c>
      <c r="E154" s="186" t="s">
        <v>1090</v>
      </c>
      <c r="F154" s="177" t="s">
        <v>1081</v>
      </c>
      <c r="G154" s="178">
        <v>685</v>
      </c>
      <c r="H154" s="187">
        <v>1</v>
      </c>
      <c r="I154" s="188">
        <v>6</v>
      </c>
      <c r="J154" s="187"/>
      <c r="K154" s="186" t="s">
        <v>296</v>
      </c>
      <c r="L154" s="186" t="s">
        <v>828</v>
      </c>
      <c r="M154" s="186" t="s">
        <v>1091</v>
      </c>
      <c r="N154" s="177" t="s">
        <v>43</v>
      </c>
      <c r="O154" s="189" t="s">
        <v>1092</v>
      </c>
      <c r="P154" s="566"/>
      <c r="Q154" s="183" t="s">
        <v>1093</v>
      </c>
      <c r="R154" s="190" t="s">
        <v>1094</v>
      </c>
      <c r="S154" s="589"/>
      <c r="T154" s="1"/>
      <c r="U154" s="186"/>
      <c r="V154" s="186"/>
      <c r="W154" s="186"/>
      <c r="X154" s="191"/>
    </row>
    <row r="155" spans="1:24" ht="23.25" thickBot="1" x14ac:dyDescent="0.3">
      <c r="A155" s="169">
        <f t="shared" si="6"/>
        <v>40</v>
      </c>
      <c r="B155" s="192" t="s">
        <v>1095</v>
      </c>
      <c r="C155" s="193" t="s">
        <v>213</v>
      </c>
      <c r="D155" s="192" t="s">
        <v>1096</v>
      </c>
      <c r="E155" s="192" t="s">
        <v>34</v>
      </c>
      <c r="F155" s="192" t="s">
        <v>1081</v>
      </c>
      <c r="G155" s="194">
        <v>685</v>
      </c>
      <c r="H155" s="195">
        <v>1</v>
      </c>
      <c r="I155" s="196">
        <v>4</v>
      </c>
      <c r="J155" s="195">
        <v>2</v>
      </c>
      <c r="K155" s="192" t="s">
        <v>29</v>
      </c>
      <c r="L155" s="192" t="s">
        <v>1097</v>
      </c>
      <c r="M155" s="192" t="s">
        <v>1098</v>
      </c>
      <c r="N155" s="192" t="s">
        <v>217</v>
      </c>
      <c r="O155" s="197">
        <v>7879422867</v>
      </c>
      <c r="P155" s="567" t="s">
        <v>34</v>
      </c>
      <c r="Q155" s="198"/>
      <c r="R155" s="199" t="s">
        <v>1099</v>
      </c>
      <c r="S155" s="590"/>
      <c r="T155" s="1"/>
      <c r="U155" s="192" t="s">
        <v>1100</v>
      </c>
      <c r="V155" s="192" t="s">
        <v>34</v>
      </c>
      <c r="W155" s="192" t="s">
        <v>1081</v>
      </c>
      <c r="X155" s="194">
        <v>685</v>
      </c>
    </row>
    <row r="156" spans="1:24" ht="15.75" thickBot="1" x14ac:dyDescent="0.3">
      <c r="A156" s="120"/>
      <c r="B156" s="121"/>
      <c r="C156" s="121"/>
      <c r="D156" s="121"/>
      <c r="E156" s="121"/>
      <c r="F156" s="121"/>
      <c r="G156" s="121"/>
      <c r="H156" s="122"/>
      <c r="I156" s="200">
        <f>SUM(I116:I155)</f>
        <v>1946</v>
      </c>
      <c r="J156" s="124">
        <f>+I156-1772</f>
        <v>174</v>
      </c>
      <c r="K156" s="121"/>
      <c r="L156" s="121"/>
      <c r="M156" s="121"/>
      <c r="N156" s="121"/>
      <c r="O156" s="121"/>
      <c r="P156" s="563"/>
      <c r="Q156" s="121"/>
      <c r="R156" s="121"/>
      <c r="S156" s="121"/>
      <c r="T156" s="1"/>
      <c r="U156" s="121"/>
      <c r="V156" s="121"/>
      <c r="W156" s="121"/>
      <c r="X156" s="121"/>
    </row>
    <row r="157" spans="1:24" ht="15.75" thickBot="1" x14ac:dyDescent="0.3">
      <c r="A157" s="201">
        <v>11</v>
      </c>
      <c r="B157" s="578" t="s">
        <v>1101</v>
      </c>
      <c r="C157" s="578"/>
      <c r="D157" s="578"/>
      <c r="E157" s="578"/>
      <c r="F157" s="578"/>
      <c r="G157" s="578"/>
      <c r="H157" s="578"/>
      <c r="I157" s="578"/>
      <c r="J157" s="578"/>
      <c r="K157" s="578"/>
      <c r="L157" s="578"/>
      <c r="M157" s="578"/>
      <c r="N157" s="578"/>
      <c r="O157" s="578"/>
      <c r="P157" s="578"/>
      <c r="Q157" s="578"/>
      <c r="R157" s="578"/>
      <c r="S157" s="579"/>
      <c r="T157" s="1"/>
      <c r="U157" s="202"/>
      <c r="V157" s="203"/>
      <c r="W157" s="203"/>
      <c r="X157" s="204"/>
    </row>
    <row r="158" spans="1:24" ht="22.5" x14ac:dyDescent="0.25">
      <c r="A158" s="205">
        <v>1</v>
      </c>
      <c r="B158" s="206" t="s">
        <v>1102</v>
      </c>
      <c r="C158" s="206" t="s">
        <v>25</v>
      </c>
      <c r="D158" s="206" t="s">
        <v>1103</v>
      </c>
      <c r="E158" s="206" t="s">
        <v>1104</v>
      </c>
      <c r="F158" s="206" t="s">
        <v>1105</v>
      </c>
      <c r="G158" s="207">
        <v>6560015</v>
      </c>
      <c r="H158" s="208">
        <v>8</v>
      </c>
      <c r="I158" s="209">
        <v>136</v>
      </c>
      <c r="J158" s="208">
        <v>99</v>
      </c>
      <c r="K158" s="206" t="s">
        <v>296</v>
      </c>
      <c r="L158" s="206" t="s">
        <v>1106</v>
      </c>
      <c r="M158" s="206" t="s">
        <v>1107</v>
      </c>
      <c r="N158" s="206" t="s">
        <v>1108</v>
      </c>
      <c r="O158" s="210">
        <v>7878353335</v>
      </c>
      <c r="P158" s="568">
        <v>7879270013</v>
      </c>
      <c r="Q158" s="211" t="s">
        <v>1109</v>
      </c>
      <c r="R158" s="184" t="s">
        <v>1110</v>
      </c>
      <c r="S158" s="212">
        <f>I158</f>
        <v>136</v>
      </c>
      <c r="T158" s="1"/>
      <c r="U158" s="206" t="s">
        <v>1111</v>
      </c>
      <c r="V158" s="206" t="s">
        <v>34</v>
      </c>
      <c r="W158" s="206" t="s">
        <v>1105</v>
      </c>
      <c r="X158" s="207">
        <v>6560015</v>
      </c>
    </row>
    <row r="159" spans="1:24" ht="22.5" x14ac:dyDescent="0.25">
      <c r="A159" s="205">
        <f>+A158+1</f>
        <v>2</v>
      </c>
      <c r="B159" s="206" t="s">
        <v>1112</v>
      </c>
      <c r="C159" s="206" t="s">
        <v>25</v>
      </c>
      <c r="D159" s="206" t="s">
        <v>1113</v>
      </c>
      <c r="E159" s="206" t="s">
        <v>1114</v>
      </c>
      <c r="F159" s="206" t="s">
        <v>1115</v>
      </c>
      <c r="G159" s="207">
        <v>751</v>
      </c>
      <c r="H159" s="208">
        <v>2</v>
      </c>
      <c r="I159" s="209">
        <v>32</v>
      </c>
      <c r="J159" s="208">
        <v>51</v>
      </c>
      <c r="K159" s="206" t="s">
        <v>296</v>
      </c>
      <c r="L159" s="206" t="s">
        <v>1116</v>
      </c>
      <c r="M159" s="206" t="s">
        <v>458</v>
      </c>
      <c r="N159" s="213" t="s">
        <v>43</v>
      </c>
      <c r="O159" s="210" t="s">
        <v>1117</v>
      </c>
      <c r="P159" s="568"/>
      <c r="Q159" s="211" t="s">
        <v>1118</v>
      </c>
      <c r="R159" s="184" t="s">
        <v>1119</v>
      </c>
      <c r="S159" s="690">
        <f>+I159+I160</f>
        <v>99</v>
      </c>
      <c r="T159" s="1"/>
      <c r="U159" s="206"/>
      <c r="V159" s="206"/>
      <c r="W159" s="206"/>
      <c r="X159" s="207"/>
    </row>
    <row r="160" spans="1:24" ht="22.5" x14ac:dyDescent="0.25">
      <c r="A160" s="205">
        <f>+A159+1</f>
        <v>3</v>
      </c>
      <c r="B160" s="206" t="s">
        <v>1120</v>
      </c>
      <c r="C160" s="206" t="s">
        <v>25</v>
      </c>
      <c r="D160" s="206" t="s">
        <v>1121</v>
      </c>
      <c r="E160" s="206" t="s">
        <v>1122</v>
      </c>
      <c r="F160" s="206" t="s">
        <v>1115</v>
      </c>
      <c r="G160" s="207">
        <v>751</v>
      </c>
      <c r="H160" s="208">
        <v>3</v>
      </c>
      <c r="I160" s="209">
        <v>67</v>
      </c>
      <c r="J160" s="208">
        <v>30</v>
      </c>
      <c r="K160" s="206" t="s">
        <v>40</v>
      </c>
      <c r="L160" s="206" t="s">
        <v>1016</v>
      </c>
      <c r="M160" s="206" t="s">
        <v>31</v>
      </c>
      <c r="N160" s="213" t="s">
        <v>43</v>
      </c>
      <c r="O160" s="210" t="s">
        <v>1123</v>
      </c>
      <c r="P160" s="568"/>
      <c r="Q160" s="211" t="s">
        <v>1124</v>
      </c>
      <c r="R160" s="184" t="s">
        <v>1125</v>
      </c>
      <c r="S160" s="689"/>
      <c r="T160" s="1"/>
      <c r="U160" s="206"/>
      <c r="V160" s="206"/>
      <c r="W160" s="206"/>
      <c r="X160" s="207"/>
    </row>
    <row r="161" spans="1:24" ht="22.5" x14ac:dyDescent="0.25">
      <c r="A161" s="31">
        <f t="shared" ref="A161:A166" si="7">+A160+1</f>
        <v>4</v>
      </c>
      <c r="B161" s="52" t="s">
        <v>1126</v>
      </c>
      <c r="C161" s="52" t="s">
        <v>25</v>
      </c>
      <c r="D161" s="52" t="s">
        <v>1127</v>
      </c>
      <c r="E161" s="52" t="s">
        <v>34</v>
      </c>
      <c r="F161" s="52" t="s">
        <v>1128</v>
      </c>
      <c r="G161" s="53">
        <v>7327419</v>
      </c>
      <c r="H161" s="54">
        <v>12</v>
      </c>
      <c r="I161" s="214">
        <v>254</v>
      </c>
      <c r="J161" s="54">
        <v>325</v>
      </c>
      <c r="K161" s="52" t="s">
        <v>40</v>
      </c>
      <c r="L161" s="52" t="s">
        <v>1129</v>
      </c>
      <c r="M161" s="52" t="s">
        <v>1130</v>
      </c>
      <c r="N161" s="52" t="s">
        <v>32</v>
      </c>
      <c r="O161" s="55">
        <v>7872597676</v>
      </c>
      <c r="P161" s="556">
        <v>7872597618</v>
      </c>
      <c r="Q161" s="211" t="s">
        <v>1131</v>
      </c>
      <c r="R161" s="56" t="s">
        <v>1132</v>
      </c>
      <c r="S161" s="580">
        <f>SUM(I161:I168)</f>
        <v>813</v>
      </c>
      <c r="T161" s="1"/>
      <c r="U161" s="52" t="s">
        <v>1133</v>
      </c>
      <c r="V161" s="52" t="s">
        <v>34</v>
      </c>
      <c r="W161" s="52" t="s">
        <v>1128</v>
      </c>
      <c r="X161" s="53">
        <v>7327419</v>
      </c>
    </row>
    <row r="162" spans="1:24" ht="22.5" x14ac:dyDescent="0.25">
      <c r="A162" s="31">
        <f t="shared" si="7"/>
        <v>5</v>
      </c>
      <c r="B162" s="52" t="s">
        <v>1134</v>
      </c>
      <c r="C162" s="52" t="s">
        <v>25</v>
      </c>
      <c r="D162" s="52" t="s">
        <v>1135</v>
      </c>
      <c r="E162" s="52" t="s">
        <v>1136</v>
      </c>
      <c r="F162" s="52" t="s">
        <v>1128</v>
      </c>
      <c r="G162" s="53">
        <v>7281502</v>
      </c>
      <c r="H162" s="54">
        <v>7</v>
      </c>
      <c r="I162" s="214">
        <v>116</v>
      </c>
      <c r="J162" s="54">
        <v>180</v>
      </c>
      <c r="K162" s="52" t="s">
        <v>29</v>
      </c>
      <c r="L162" s="52" t="s">
        <v>1137</v>
      </c>
      <c r="M162" s="52" t="s">
        <v>1138</v>
      </c>
      <c r="N162" s="52" t="s">
        <v>32</v>
      </c>
      <c r="O162" s="55">
        <v>7878441200</v>
      </c>
      <c r="P162" s="556">
        <v>7878418683</v>
      </c>
      <c r="Q162" s="211" t="s">
        <v>993</v>
      </c>
      <c r="R162" s="56" t="s">
        <v>1139</v>
      </c>
      <c r="S162" s="580"/>
      <c r="T162" s="1"/>
      <c r="U162" s="52" t="s">
        <v>1140</v>
      </c>
      <c r="V162" s="52" t="s">
        <v>34</v>
      </c>
      <c r="W162" s="52" t="s">
        <v>1128</v>
      </c>
      <c r="X162" s="53">
        <v>7281502</v>
      </c>
    </row>
    <row r="163" spans="1:24" ht="22.5" x14ac:dyDescent="0.25">
      <c r="A163" s="205">
        <f t="shared" si="7"/>
        <v>6</v>
      </c>
      <c r="B163" s="213" t="s">
        <v>1141</v>
      </c>
      <c r="C163" s="213" t="s">
        <v>25</v>
      </c>
      <c r="D163" s="213" t="s">
        <v>1142</v>
      </c>
      <c r="E163" s="213" t="s">
        <v>34</v>
      </c>
      <c r="F163" s="213" t="s">
        <v>1128</v>
      </c>
      <c r="G163" s="215">
        <v>731</v>
      </c>
      <c r="H163" s="216">
        <v>0</v>
      </c>
      <c r="I163" s="214">
        <v>20</v>
      </c>
      <c r="J163" s="216">
        <v>9</v>
      </c>
      <c r="K163" s="213" t="s">
        <v>40</v>
      </c>
      <c r="L163" s="213" t="s">
        <v>1143</v>
      </c>
      <c r="M163" s="213" t="s">
        <v>1144</v>
      </c>
      <c r="N163" s="213" t="s">
        <v>43</v>
      </c>
      <c r="O163" s="217">
        <v>7878443255</v>
      </c>
      <c r="P163" s="569">
        <v>7878443255</v>
      </c>
      <c r="Q163" s="211" t="s">
        <v>1145</v>
      </c>
      <c r="R163" s="56" t="s">
        <v>1146</v>
      </c>
      <c r="S163" s="580"/>
      <c r="T163" s="1"/>
      <c r="U163" s="52" t="s">
        <v>1147</v>
      </c>
      <c r="V163" s="52" t="s">
        <v>34</v>
      </c>
      <c r="W163" s="52" t="s">
        <v>1128</v>
      </c>
      <c r="X163" s="53">
        <v>731</v>
      </c>
    </row>
    <row r="164" spans="1:24" ht="22.5" x14ac:dyDescent="0.25">
      <c r="A164" s="205">
        <f t="shared" si="7"/>
        <v>7</v>
      </c>
      <c r="B164" s="213" t="s">
        <v>1148</v>
      </c>
      <c r="C164" s="213" t="s">
        <v>25</v>
      </c>
      <c r="D164" s="213" t="s">
        <v>1149</v>
      </c>
      <c r="E164" s="213" t="s">
        <v>34</v>
      </c>
      <c r="F164" s="213" t="s">
        <v>1128</v>
      </c>
      <c r="G164" s="215">
        <v>733</v>
      </c>
      <c r="H164" s="216">
        <v>1</v>
      </c>
      <c r="I164" s="214">
        <v>73</v>
      </c>
      <c r="J164" s="216">
        <v>45</v>
      </c>
      <c r="K164" s="213" t="s">
        <v>114</v>
      </c>
      <c r="L164" s="213" t="s">
        <v>1150</v>
      </c>
      <c r="M164" s="213" t="s">
        <v>1151</v>
      </c>
      <c r="N164" s="213" t="s">
        <v>43</v>
      </c>
      <c r="O164" s="217">
        <v>7873763256</v>
      </c>
      <c r="P164" s="569">
        <v>7878413602</v>
      </c>
      <c r="Q164" s="211" t="s">
        <v>1152</v>
      </c>
      <c r="R164" s="56" t="s">
        <v>1153</v>
      </c>
      <c r="S164" s="580"/>
      <c r="T164" s="1"/>
      <c r="U164" s="52" t="s">
        <v>1154</v>
      </c>
      <c r="V164" s="52" t="s">
        <v>34</v>
      </c>
      <c r="W164" s="52" t="s">
        <v>1128</v>
      </c>
      <c r="X164" s="53">
        <v>733</v>
      </c>
    </row>
    <row r="165" spans="1:24" ht="22.5" x14ac:dyDescent="0.25">
      <c r="A165" s="205">
        <f t="shared" si="7"/>
        <v>8</v>
      </c>
      <c r="B165" s="213" t="s">
        <v>1155</v>
      </c>
      <c r="C165" s="213" t="s">
        <v>82</v>
      </c>
      <c r="D165" s="213" t="s">
        <v>1156</v>
      </c>
      <c r="E165" s="213" t="s">
        <v>1157</v>
      </c>
      <c r="F165" s="213" t="s">
        <v>1128</v>
      </c>
      <c r="G165" s="215">
        <v>716</v>
      </c>
      <c r="H165" s="216">
        <v>1</v>
      </c>
      <c r="I165" s="214">
        <v>9</v>
      </c>
      <c r="J165" s="216">
        <v>9</v>
      </c>
      <c r="K165" s="213" t="s">
        <v>1158</v>
      </c>
      <c r="L165" s="213" t="s">
        <v>1159</v>
      </c>
      <c r="M165" s="213" t="s">
        <v>1160</v>
      </c>
      <c r="N165" s="213" t="s">
        <v>43</v>
      </c>
      <c r="O165" s="217" t="s">
        <v>1161</v>
      </c>
      <c r="P165" s="569" t="s">
        <v>34</v>
      </c>
      <c r="Q165" s="211" t="s">
        <v>1162</v>
      </c>
      <c r="R165" s="56" t="s">
        <v>1163</v>
      </c>
      <c r="S165" s="580"/>
      <c r="T165" s="1"/>
      <c r="U165" s="52"/>
      <c r="V165" s="52"/>
      <c r="W165" s="52"/>
      <c r="X165" s="53"/>
    </row>
    <row r="166" spans="1:24" ht="45" x14ac:dyDescent="0.25">
      <c r="A166" s="31">
        <f t="shared" si="7"/>
        <v>9</v>
      </c>
      <c r="B166" s="52" t="s">
        <v>1164</v>
      </c>
      <c r="C166" s="52" t="s">
        <v>25</v>
      </c>
      <c r="D166" s="52" t="s">
        <v>1165</v>
      </c>
      <c r="E166" s="52" t="s">
        <v>1166</v>
      </c>
      <c r="F166" s="52" t="s">
        <v>1128</v>
      </c>
      <c r="G166" s="53">
        <v>715</v>
      </c>
      <c r="H166" s="54">
        <v>6</v>
      </c>
      <c r="I166" s="214">
        <v>120</v>
      </c>
      <c r="J166" s="54">
        <v>54</v>
      </c>
      <c r="K166" s="52" t="s">
        <v>29</v>
      </c>
      <c r="L166" s="52" t="s">
        <v>1167</v>
      </c>
      <c r="M166" s="52" t="s">
        <v>94</v>
      </c>
      <c r="N166" s="52" t="s">
        <v>32</v>
      </c>
      <c r="O166" s="55">
        <v>7878411000</v>
      </c>
      <c r="P166" s="556">
        <v>7878484828</v>
      </c>
      <c r="Q166" s="211" t="s">
        <v>1168</v>
      </c>
      <c r="R166" s="184" t="s">
        <v>1169</v>
      </c>
      <c r="S166" s="580"/>
      <c r="T166" s="1"/>
      <c r="U166" s="52" t="s">
        <v>1165</v>
      </c>
      <c r="V166" s="52" t="s">
        <v>1166</v>
      </c>
      <c r="W166" s="52" t="s">
        <v>1128</v>
      </c>
      <c r="X166" s="53">
        <v>715</v>
      </c>
    </row>
    <row r="167" spans="1:24" x14ac:dyDescent="0.25">
      <c r="A167" s="31">
        <f>+A166+1</f>
        <v>10</v>
      </c>
      <c r="B167" s="52" t="s">
        <v>1170</v>
      </c>
      <c r="C167" s="52" t="s">
        <v>25</v>
      </c>
      <c r="D167" s="52" t="s">
        <v>1171</v>
      </c>
      <c r="E167" s="52"/>
      <c r="F167" s="52" t="s">
        <v>1128</v>
      </c>
      <c r="G167" s="53">
        <v>717</v>
      </c>
      <c r="H167" s="54"/>
      <c r="I167" s="214">
        <v>152</v>
      </c>
      <c r="J167" s="54"/>
      <c r="K167" s="52" t="s">
        <v>40</v>
      </c>
      <c r="L167" s="52" t="s">
        <v>1172</v>
      </c>
      <c r="M167" s="52" t="s">
        <v>1138</v>
      </c>
      <c r="N167" s="52" t="s">
        <v>1173</v>
      </c>
      <c r="O167" s="55" t="s">
        <v>1174</v>
      </c>
      <c r="P167" s="556"/>
      <c r="Q167" s="211" t="s">
        <v>1175</v>
      </c>
      <c r="R167" s="184" t="s">
        <v>1176</v>
      </c>
      <c r="S167" s="580"/>
      <c r="T167" s="1"/>
      <c r="U167" s="52"/>
      <c r="V167" s="52"/>
      <c r="W167" s="52"/>
      <c r="X167" s="53"/>
    </row>
    <row r="168" spans="1:24" ht="23.25" thickBot="1" x14ac:dyDescent="0.3">
      <c r="A168" s="205">
        <f>+A167+1</f>
        <v>11</v>
      </c>
      <c r="B168" s="213" t="s">
        <v>1177</v>
      </c>
      <c r="C168" s="213" t="s">
        <v>25</v>
      </c>
      <c r="D168" s="213" t="s">
        <v>1178</v>
      </c>
      <c r="E168" s="213" t="s">
        <v>1179</v>
      </c>
      <c r="F168" s="213" t="s">
        <v>1128</v>
      </c>
      <c r="G168" s="215">
        <v>731</v>
      </c>
      <c r="H168" s="216">
        <v>6</v>
      </c>
      <c r="I168" s="214">
        <v>69</v>
      </c>
      <c r="J168" s="216">
        <v>177</v>
      </c>
      <c r="K168" s="213" t="s">
        <v>40</v>
      </c>
      <c r="L168" s="213" t="s">
        <v>1180</v>
      </c>
      <c r="M168" s="213" t="s">
        <v>1181</v>
      </c>
      <c r="N168" s="213" t="s">
        <v>43</v>
      </c>
      <c r="O168" s="217">
        <v>7878135050</v>
      </c>
      <c r="P168" s="569">
        <v>7878135025</v>
      </c>
      <c r="Q168" s="211" t="s">
        <v>1182</v>
      </c>
      <c r="R168" s="56" t="s">
        <v>1183</v>
      </c>
      <c r="S168" s="580"/>
      <c r="T168" s="1"/>
      <c r="U168" s="52" t="s">
        <v>1184</v>
      </c>
      <c r="V168" s="52" t="s">
        <v>34</v>
      </c>
      <c r="W168" s="52" t="s">
        <v>1128</v>
      </c>
      <c r="X168" s="53">
        <v>733</v>
      </c>
    </row>
    <row r="169" spans="1:24" ht="15.75" thickBot="1" x14ac:dyDescent="0.3">
      <c r="A169" s="218"/>
      <c r="B169" s="121"/>
      <c r="C169" s="121"/>
      <c r="D169" s="121"/>
      <c r="E169" s="121"/>
      <c r="F169" s="121"/>
      <c r="G169" s="121"/>
      <c r="H169" s="122"/>
      <c r="I169" s="219">
        <f>SUM(I158:I168)</f>
        <v>1048</v>
      </c>
      <c r="J169" s="122"/>
      <c r="K169" s="121"/>
      <c r="L169" s="121"/>
      <c r="M169" s="121"/>
      <c r="N169" s="121"/>
      <c r="O169" s="121"/>
      <c r="P169" s="563"/>
      <c r="Q169" s="121"/>
      <c r="R169" s="121"/>
      <c r="S169" s="121"/>
      <c r="T169" s="1"/>
      <c r="U169" s="121"/>
      <c r="V169" s="121"/>
      <c r="W169" s="121"/>
      <c r="X169" s="121"/>
    </row>
    <row r="170" spans="1:24" ht="15.75" thickBot="1" x14ac:dyDescent="0.3">
      <c r="A170" s="220">
        <v>4</v>
      </c>
      <c r="B170" s="581" t="s">
        <v>1185</v>
      </c>
      <c r="C170" s="581"/>
      <c r="D170" s="581"/>
      <c r="E170" s="581"/>
      <c r="F170" s="581"/>
      <c r="G170" s="581"/>
      <c r="H170" s="581"/>
      <c r="I170" s="581"/>
      <c r="J170" s="581"/>
      <c r="K170" s="581"/>
      <c r="L170" s="581"/>
      <c r="M170" s="581"/>
      <c r="N170" s="581"/>
      <c r="O170" s="581"/>
      <c r="P170" s="581"/>
      <c r="Q170" s="581"/>
      <c r="R170" s="581"/>
      <c r="S170" s="582"/>
      <c r="T170" s="1"/>
      <c r="U170" s="221"/>
      <c r="V170" s="222"/>
      <c r="W170" s="222"/>
      <c r="X170" s="223"/>
    </row>
    <row r="171" spans="1:24" ht="22.5" x14ac:dyDescent="0.25">
      <c r="A171" s="224">
        <v>1</v>
      </c>
      <c r="B171" s="225" t="s">
        <v>1186</v>
      </c>
      <c r="C171" s="225" t="s">
        <v>922</v>
      </c>
      <c r="D171" s="225" t="s">
        <v>1187</v>
      </c>
      <c r="E171" s="225" t="s">
        <v>1188</v>
      </c>
      <c r="F171" s="225" t="s">
        <v>1189</v>
      </c>
      <c r="G171" s="226">
        <v>601</v>
      </c>
      <c r="H171" s="227">
        <v>4</v>
      </c>
      <c r="I171" s="228">
        <v>35</v>
      </c>
      <c r="J171" s="227">
        <v>42</v>
      </c>
      <c r="K171" s="225" t="s">
        <v>40</v>
      </c>
      <c r="L171" s="225" t="s">
        <v>1190</v>
      </c>
      <c r="M171" s="225" t="s">
        <v>1160</v>
      </c>
      <c r="N171" s="225" t="s">
        <v>43</v>
      </c>
      <c r="O171" s="229">
        <v>7878291717</v>
      </c>
      <c r="P171" s="570">
        <v>7878295105</v>
      </c>
      <c r="Q171" s="230" t="s">
        <v>1191</v>
      </c>
      <c r="R171" s="230" t="s">
        <v>1192</v>
      </c>
      <c r="S171" s="231">
        <f>I171</f>
        <v>35</v>
      </c>
      <c r="T171" s="1"/>
      <c r="U171" s="232" t="s">
        <v>1193</v>
      </c>
      <c r="V171" s="232" t="s">
        <v>34</v>
      </c>
      <c r="W171" s="232" t="s">
        <v>1189</v>
      </c>
      <c r="X171" s="233">
        <v>601</v>
      </c>
    </row>
    <row r="172" spans="1:24" s="241" customFormat="1" ht="22.5" x14ac:dyDescent="0.25">
      <c r="A172" s="234">
        <f>+A171+1</f>
        <v>2</v>
      </c>
      <c r="B172" s="235" t="s">
        <v>1194</v>
      </c>
      <c r="C172" s="235" t="s">
        <v>82</v>
      </c>
      <c r="D172" s="235" t="s">
        <v>1195</v>
      </c>
      <c r="E172" s="235"/>
      <c r="F172" s="235" t="s">
        <v>1196</v>
      </c>
      <c r="G172" s="236">
        <v>794</v>
      </c>
      <c r="H172" s="237">
        <v>1</v>
      </c>
      <c r="I172" s="238">
        <v>18</v>
      </c>
      <c r="J172" s="237">
        <v>4</v>
      </c>
      <c r="K172" s="235" t="s">
        <v>296</v>
      </c>
      <c r="L172" s="235" t="s">
        <v>1197</v>
      </c>
      <c r="M172" s="235" t="s">
        <v>1198</v>
      </c>
      <c r="N172" s="235" t="s">
        <v>43</v>
      </c>
      <c r="O172" s="239" t="s">
        <v>1199</v>
      </c>
      <c r="P172" s="571"/>
      <c r="Q172" s="37"/>
      <c r="R172" s="37" t="s">
        <v>1200</v>
      </c>
      <c r="S172" s="240">
        <f>+I172</f>
        <v>18</v>
      </c>
      <c r="T172" s="57"/>
      <c r="U172" s="235"/>
      <c r="V172" s="235"/>
      <c r="W172" s="235"/>
      <c r="X172" s="236"/>
    </row>
    <row r="173" spans="1:24" ht="22.5" x14ac:dyDescent="0.25">
      <c r="A173" s="224">
        <f t="shared" ref="A173:A174" si="8">+A172+1</f>
        <v>3</v>
      </c>
      <c r="B173" s="242" t="s">
        <v>1201</v>
      </c>
      <c r="C173" s="242" t="s">
        <v>25</v>
      </c>
      <c r="D173" s="242" t="s">
        <v>1202</v>
      </c>
      <c r="E173" s="242" t="s">
        <v>1203</v>
      </c>
      <c r="F173" s="242" t="s">
        <v>1204</v>
      </c>
      <c r="G173" s="243">
        <v>782</v>
      </c>
      <c r="H173" s="244">
        <v>1</v>
      </c>
      <c r="I173" s="245">
        <v>17</v>
      </c>
      <c r="J173" s="244">
        <v>15</v>
      </c>
      <c r="K173" s="242" t="s">
        <v>29</v>
      </c>
      <c r="L173" s="242" t="s">
        <v>1205</v>
      </c>
      <c r="M173" s="242" t="s">
        <v>578</v>
      </c>
      <c r="N173" s="242" t="s">
        <v>756</v>
      </c>
      <c r="O173" s="246" t="s">
        <v>1206</v>
      </c>
      <c r="P173" s="572" t="s">
        <v>34</v>
      </c>
      <c r="Q173" s="230" t="s">
        <v>1207</v>
      </c>
      <c r="R173" s="247" t="s">
        <v>1208</v>
      </c>
      <c r="S173" s="248">
        <f>I173</f>
        <v>17</v>
      </c>
      <c r="T173" s="1"/>
      <c r="U173" s="249" t="s">
        <v>1209</v>
      </c>
      <c r="V173" s="249" t="s">
        <v>34</v>
      </c>
      <c r="W173" s="249" t="s">
        <v>1204</v>
      </c>
      <c r="X173" s="250">
        <v>782</v>
      </c>
    </row>
    <row r="174" spans="1:24" ht="23.25" thickBot="1" x14ac:dyDescent="0.3">
      <c r="A174" s="234">
        <f t="shared" si="8"/>
        <v>4</v>
      </c>
      <c r="B174" s="251" t="s">
        <v>1210</v>
      </c>
      <c r="C174" s="251" t="s">
        <v>25</v>
      </c>
      <c r="D174" s="251" t="s">
        <v>1211</v>
      </c>
      <c r="E174" s="251" t="s">
        <v>34</v>
      </c>
      <c r="F174" s="251" t="s">
        <v>1212</v>
      </c>
      <c r="G174" s="252">
        <v>664</v>
      </c>
      <c r="H174" s="253">
        <v>1</v>
      </c>
      <c r="I174" s="254">
        <v>20</v>
      </c>
      <c r="J174" s="253">
        <v>20</v>
      </c>
      <c r="K174" s="251" t="s">
        <v>29</v>
      </c>
      <c r="L174" s="251" t="s">
        <v>1213</v>
      </c>
      <c r="M174" s="251" t="s">
        <v>31</v>
      </c>
      <c r="N174" s="251" t="s">
        <v>756</v>
      </c>
      <c r="O174" s="255">
        <v>7878282207</v>
      </c>
      <c r="P174" s="573">
        <v>7878281719</v>
      </c>
      <c r="Q174" s="247" t="s">
        <v>1214</v>
      </c>
      <c r="R174" s="56" t="s">
        <v>1215</v>
      </c>
      <c r="S174" s="256">
        <f>I174</f>
        <v>20</v>
      </c>
      <c r="T174" s="57"/>
      <c r="U174" s="251" t="s">
        <v>1216</v>
      </c>
      <c r="V174" s="251" t="s">
        <v>34</v>
      </c>
      <c r="W174" s="251" t="s">
        <v>1212</v>
      </c>
      <c r="X174" s="252">
        <v>664</v>
      </c>
    </row>
    <row r="175" spans="1:24" ht="15.75" thickBot="1" x14ac:dyDescent="0.3">
      <c r="A175" s="80"/>
      <c r="B175" s="1"/>
      <c r="C175" s="1"/>
      <c r="D175" s="1"/>
      <c r="E175" s="1"/>
      <c r="F175" s="1"/>
      <c r="G175" s="1"/>
      <c r="H175" s="81"/>
      <c r="I175" s="257">
        <f>SUM(I171:I174)</f>
        <v>90</v>
      </c>
      <c r="J175" s="81"/>
      <c r="K175" s="1"/>
      <c r="L175" s="1"/>
      <c r="M175" s="1"/>
      <c r="N175" s="1"/>
      <c r="O175" s="1"/>
      <c r="P175" s="560"/>
      <c r="Q175" s="1"/>
      <c r="R175" s="1"/>
      <c r="S175" s="1"/>
      <c r="T175" s="1"/>
      <c r="U175" s="1"/>
      <c r="V175" s="1"/>
      <c r="W175" s="1"/>
      <c r="X175" s="1"/>
    </row>
    <row r="176" spans="1:24" x14ac:dyDescent="0.25">
      <c r="A176" s="80"/>
      <c r="B176" s="1"/>
      <c r="C176" s="1"/>
      <c r="D176" s="1"/>
      <c r="E176" s="1"/>
      <c r="F176" s="1"/>
      <c r="G176" s="1"/>
      <c r="H176" s="81"/>
      <c r="I176" s="81"/>
      <c r="J176" s="81"/>
      <c r="K176" s="1"/>
      <c r="L176" s="1"/>
      <c r="M176" s="1"/>
      <c r="N176" s="1"/>
      <c r="O176" s="1"/>
      <c r="P176" s="560"/>
      <c r="Q176" s="1"/>
      <c r="R176" s="1"/>
      <c r="S176" s="1"/>
      <c r="T176" s="1"/>
      <c r="U176" s="1"/>
      <c r="V176" s="1"/>
      <c r="W176" s="1"/>
      <c r="X176" s="1"/>
    </row>
    <row r="177" spans="1:24" ht="15.75" thickBot="1" x14ac:dyDescent="0.3">
      <c r="A177" s="80"/>
      <c r="B177" s="1"/>
      <c r="C177" s="1"/>
      <c r="D177" s="1"/>
      <c r="E177" s="1"/>
      <c r="F177" s="1"/>
      <c r="G177" s="1"/>
      <c r="H177" s="81"/>
      <c r="I177" s="81"/>
      <c r="J177" s="81"/>
      <c r="K177" s="1"/>
      <c r="L177" s="1"/>
      <c r="M177" s="1"/>
      <c r="N177" s="1"/>
      <c r="O177" s="1"/>
      <c r="P177" s="560"/>
      <c r="Q177" s="1"/>
      <c r="R177" s="1" t="s">
        <v>137</v>
      </c>
      <c r="S177" s="1"/>
      <c r="T177" s="1"/>
      <c r="U177" s="1"/>
      <c r="V177" s="1"/>
      <c r="W177" s="1"/>
      <c r="X177" s="1"/>
    </row>
    <row r="178" spans="1:24" ht="15.75" thickBot="1" x14ac:dyDescent="0.3">
      <c r="A178" s="583" t="s">
        <v>1217</v>
      </c>
      <c r="B178" s="584"/>
      <c r="C178" s="584"/>
      <c r="D178" s="584"/>
      <c r="E178" s="584"/>
      <c r="F178" s="584"/>
      <c r="G178" s="584"/>
      <c r="H178" s="584"/>
      <c r="I178" s="258">
        <f>+I175+I169+I156+I114+I101+I74</f>
        <v>14795</v>
      </c>
      <c r="J178" s="81"/>
      <c r="K178" s="1"/>
      <c r="L178" s="1"/>
      <c r="M178" s="1"/>
      <c r="N178" s="1"/>
      <c r="O178" s="1"/>
      <c r="P178" s="560"/>
      <c r="Q178" s="1"/>
      <c r="R178" s="1"/>
      <c r="S178" s="1"/>
      <c r="T178" s="1"/>
      <c r="U178" s="262"/>
      <c r="V178" s="262"/>
      <c r="W178" s="262"/>
      <c r="X178" s="262"/>
    </row>
    <row r="179" spans="1:24" ht="15.75" thickBot="1" x14ac:dyDescent="0.3">
      <c r="A179" s="583" t="s">
        <v>1219</v>
      </c>
      <c r="B179" s="584"/>
      <c r="C179" s="584"/>
      <c r="D179" s="584"/>
      <c r="E179" s="584"/>
      <c r="F179" s="584"/>
      <c r="G179" s="584"/>
      <c r="H179" s="584"/>
      <c r="I179" s="263">
        <f>+A170+A157+A115+A102+A75+A4</f>
        <v>160</v>
      </c>
      <c r="J179" s="81"/>
      <c r="K179" s="1"/>
      <c r="L179" s="1"/>
      <c r="M179" s="1"/>
      <c r="N179" s="1"/>
      <c r="O179" s="1"/>
      <c r="P179" s="560"/>
      <c r="Q179" s="1"/>
      <c r="R179" s="1"/>
      <c r="S179" s="1"/>
      <c r="T179" s="1"/>
      <c r="U179" s="262"/>
      <c r="V179" s="262"/>
      <c r="W179" s="262"/>
      <c r="X179" s="262"/>
    </row>
    <row r="180" spans="1:24" x14ac:dyDescent="0.25">
      <c r="A180" s="80"/>
      <c r="B180" s="1"/>
      <c r="C180" s="1"/>
      <c r="D180" s="1"/>
      <c r="E180" s="1"/>
      <c r="F180" s="1"/>
      <c r="G180" s="1"/>
      <c r="H180" s="81"/>
      <c r="I180" s="81"/>
      <c r="J180" s="81"/>
      <c r="K180" s="1"/>
      <c r="L180" s="1"/>
      <c r="M180" s="1"/>
      <c r="N180" s="1"/>
      <c r="O180" s="1"/>
      <c r="P180" s="560"/>
      <c r="Q180" s="1"/>
      <c r="R180" s="1"/>
      <c r="S180" s="1"/>
      <c r="T180" s="1"/>
      <c r="U180" s="1"/>
      <c r="V180" s="1"/>
      <c r="W180" s="1"/>
      <c r="X180" s="1"/>
    </row>
    <row r="181" spans="1:24" x14ac:dyDescent="0.25">
      <c r="A181" s="585" t="s">
        <v>1220</v>
      </c>
      <c r="B181" s="585"/>
      <c r="C181" s="1"/>
      <c r="D181" s="1"/>
      <c r="E181" s="1"/>
      <c r="F181" s="1"/>
      <c r="G181" s="1"/>
      <c r="H181" s="81"/>
      <c r="I181" s="81"/>
      <c r="J181" s="81"/>
      <c r="K181" s="1"/>
      <c r="L181" s="1"/>
      <c r="M181" s="1"/>
      <c r="N181" s="1"/>
      <c r="O181" s="1"/>
      <c r="P181" s="560"/>
      <c r="Q181" s="1"/>
      <c r="R181" s="1"/>
      <c r="S181" s="1"/>
      <c r="T181" s="1"/>
      <c r="U181" s="1"/>
      <c r="V181" s="1"/>
      <c r="W181" s="1"/>
      <c r="X181" s="1"/>
    </row>
    <row r="182" spans="1:24" x14ac:dyDescent="0.25">
      <c r="A182" s="585"/>
      <c r="B182" s="585"/>
      <c r="C182" s="1"/>
      <c r="D182" s="1"/>
      <c r="E182" s="1"/>
      <c r="F182" s="1"/>
      <c r="G182" s="1"/>
      <c r="H182" s="81"/>
      <c r="I182" s="81"/>
      <c r="J182" s="81"/>
      <c r="K182" s="1"/>
      <c r="L182" s="1"/>
      <c r="M182" s="1"/>
      <c r="N182" s="1"/>
      <c r="O182" s="1"/>
      <c r="P182" s="560"/>
      <c r="Q182" s="1"/>
      <c r="R182" s="1"/>
      <c r="S182" s="1"/>
      <c r="T182" s="1"/>
      <c r="U182" s="1"/>
      <c r="V182" s="1"/>
      <c r="W182" s="1"/>
      <c r="X182" s="1"/>
    </row>
    <row r="183" spans="1:24" x14ac:dyDescent="0.25">
      <c r="A183" s="575">
        <v>44390</v>
      </c>
      <c r="B183" s="575"/>
      <c r="C183" s="1"/>
      <c r="D183" s="1"/>
      <c r="E183" s="1"/>
      <c r="F183" s="1"/>
      <c r="G183" s="1"/>
      <c r="H183" s="81"/>
      <c r="I183" s="81"/>
      <c r="J183" s="81"/>
      <c r="K183" s="1"/>
      <c r="L183" s="1"/>
      <c r="M183" s="1"/>
      <c r="N183" s="1"/>
      <c r="O183" s="1"/>
      <c r="P183" s="560"/>
      <c r="Q183" s="1"/>
      <c r="R183" s="1"/>
      <c r="S183" s="1"/>
      <c r="T183" s="1"/>
      <c r="U183" s="1"/>
      <c r="V183" s="1"/>
      <c r="W183" s="1"/>
      <c r="X183" s="1"/>
    </row>
    <row r="184" spans="1:24" ht="15.75" thickBot="1" x14ac:dyDescent="0.3">
      <c r="A184" s="80"/>
      <c r="B184" s="264"/>
      <c r="C184" s="264"/>
      <c r="D184" s="1"/>
      <c r="E184" s="1"/>
      <c r="F184" s="1"/>
      <c r="G184" s="1"/>
      <c r="H184" s="81"/>
      <c r="I184" s="81"/>
      <c r="J184" s="81"/>
      <c r="K184" s="1"/>
      <c r="L184" s="1"/>
      <c r="M184" s="1"/>
      <c r="N184" s="1"/>
      <c r="O184" s="1"/>
      <c r="P184" s="560"/>
      <c r="Q184" s="1"/>
      <c r="R184" s="1"/>
      <c r="S184" s="1"/>
      <c r="T184" s="1"/>
      <c r="U184" s="1"/>
      <c r="V184" s="1"/>
      <c r="W184" s="1"/>
      <c r="X184" s="1"/>
    </row>
    <row r="185" spans="1:24" x14ac:dyDescent="0.25">
      <c r="A185" s="576" t="s">
        <v>1221</v>
      </c>
      <c r="B185" s="577"/>
      <c r="C185" s="1"/>
      <c r="D185" s="1"/>
      <c r="E185" s="1"/>
      <c r="F185" s="1"/>
      <c r="G185" s="1"/>
      <c r="H185" s="81"/>
      <c r="I185" s="265"/>
      <c r="J185" s="81"/>
      <c r="K185" s="1"/>
      <c r="L185" s="1"/>
      <c r="M185" s="1"/>
      <c r="N185" s="1"/>
      <c r="O185" s="1"/>
      <c r="P185" s="560"/>
      <c r="Q185" s="1"/>
      <c r="R185" s="1"/>
      <c r="S185" s="1"/>
      <c r="T185" s="1"/>
      <c r="U185" s="1"/>
      <c r="V185" s="1"/>
      <c r="W185" s="1"/>
      <c r="X185" s="1"/>
    </row>
    <row r="186" spans="1:24" ht="23.25" x14ac:dyDescent="0.25">
      <c r="A186" s="266">
        <v>44390</v>
      </c>
      <c r="B186" s="267" t="s">
        <v>1554</v>
      </c>
      <c r="C186" s="1"/>
      <c r="D186" s="1"/>
      <c r="E186" s="1"/>
      <c r="F186" s="1"/>
      <c r="G186" s="1"/>
      <c r="H186" s="81"/>
      <c r="I186" s="265"/>
      <c r="J186" s="81"/>
      <c r="K186" s="1"/>
      <c r="L186" s="1"/>
      <c r="M186" s="1"/>
      <c r="N186" s="1"/>
      <c r="O186" s="1"/>
      <c r="P186" s="560"/>
      <c r="Q186" s="1"/>
      <c r="R186" s="1"/>
      <c r="S186" s="1"/>
      <c r="T186" s="1"/>
      <c r="U186" s="1"/>
      <c r="V186" s="1"/>
      <c r="W186" s="1"/>
      <c r="X186" s="1"/>
    </row>
    <row r="187" spans="1:24" ht="23.25" x14ac:dyDescent="0.25">
      <c r="A187" s="266">
        <v>44390</v>
      </c>
      <c r="B187" s="267" t="s">
        <v>1555</v>
      </c>
      <c r="C187" s="1"/>
      <c r="D187" s="1"/>
      <c r="E187" s="1"/>
      <c r="F187" s="1"/>
      <c r="G187" s="1"/>
      <c r="H187" s="81"/>
      <c r="I187" s="81"/>
      <c r="J187" s="81"/>
      <c r="K187" s="1"/>
      <c r="L187" s="1"/>
      <c r="M187" s="1"/>
      <c r="N187" s="1"/>
      <c r="O187" s="1"/>
      <c r="P187" s="560"/>
      <c r="Q187" s="1"/>
      <c r="R187" s="1"/>
      <c r="S187" s="1"/>
      <c r="T187" s="1"/>
      <c r="U187" s="1"/>
      <c r="V187" s="1"/>
      <c r="W187" s="1"/>
      <c r="X187" s="1"/>
    </row>
    <row r="188" spans="1:24" x14ac:dyDescent="0.25">
      <c r="A188" s="266"/>
      <c r="B188" s="267"/>
      <c r="C188" s="1"/>
      <c r="D188" s="1"/>
      <c r="E188" s="1"/>
      <c r="F188" s="1"/>
      <c r="G188" s="1"/>
      <c r="H188" s="81"/>
      <c r="I188" s="81"/>
      <c r="J188" s="81"/>
      <c r="K188" s="1"/>
      <c r="L188" s="1"/>
      <c r="M188" s="1"/>
      <c r="N188" s="1"/>
      <c r="O188" s="1"/>
      <c r="P188" s="560"/>
      <c r="Q188" s="1"/>
      <c r="R188" s="1"/>
      <c r="S188" s="1"/>
      <c r="T188" s="1"/>
      <c r="U188" s="1"/>
      <c r="V188" s="1"/>
      <c r="W188" s="1"/>
      <c r="X188" s="1"/>
    </row>
    <row r="189" spans="1:24" x14ac:dyDescent="0.25">
      <c r="A189" s="266"/>
      <c r="B189" s="267"/>
    </row>
    <row r="190" spans="1:24" x14ac:dyDescent="0.25">
      <c r="A190" s="266"/>
      <c r="B190" s="267"/>
    </row>
    <row r="191" spans="1:24" x14ac:dyDescent="0.25">
      <c r="A191" s="266"/>
      <c r="B191" s="267"/>
    </row>
    <row r="192" spans="1:24" x14ac:dyDescent="0.25">
      <c r="A192" s="266"/>
      <c r="B192" s="267"/>
    </row>
    <row r="193" spans="1:2" x14ac:dyDescent="0.25">
      <c r="A193" s="266"/>
      <c r="B193" s="267"/>
    </row>
    <row r="194" spans="1:2" x14ac:dyDescent="0.25">
      <c r="A194" s="266"/>
      <c r="B194" s="267"/>
    </row>
  </sheetData>
  <mergeCells count="33">
    <mergeCell ref="S99:S100"/>
    <mergeCell ref="A1:S1"/>
    <mergeCell ref="A2:S2"/>
    <mergeCell ref="B4:S4"/>
    <mergeCell ref="S10:S21"/>
    <mergeCell ref="S23:S73"/>
    <mergeCell ref="B75:S75"/>
    <mergeCell ref="S77:S79"/>
    <mergeCell ref="S80:S81"/>
    <mergeCell ref="S82:S83"/>
    <mergeCell ref="S86:S89"/>
    <mergeCell ref="S92:S98"/>
    <mergeCell ref="S153:S155"/>
    <mergeCell ref="B102:S102"/>
    <mergeCell ref="S103:S107"/>
    <mergeCell ref="S108:S109"/>
    <mergeCell ref="B115:S115"/>
    <mergeCell ref="S116:S119"/>
    <mergeCell ref="S122:S128"/>
    <mergeCell ref="S129:S130"/>
    <mergeCell ref="S131:S134"/>
    <mergeCell ref="S135:S138"/>
    <mergeCell ref="S139:S142"/>
    <mergeCell ref="S144:S151"/>
    <mergeCell ref="A183:B183"/>
    <mergeCell ref="A185:B185"/>
    <mergeCell ref="B157:S157"/>
    <mergeCell ref="S161:S168"/>
    <mergeCell ref="B170:S170"/>
    <mergeCell ref="A178:H178"/>
    <mergeCell ref="A179:H179"/>
    <mergeCell ref="A181:B182"/>
    <mergeCell ref="S159:S160"/>
  </mergeCells>
  <hyperlinks>
    <hyperlink ref="R16" r:id="rId1" xr:uid="{EA745ED3-3418-46CA-8011-2E94A03F3D36}"/>
    <hyperlink ref="R173" r:id="rId2" xr:uid="{D8D57050-3CF0-4669-B430-9227E70971FD}"/>
    <hyperlink ref="R62" r:id="rId3" xr:uid="{ADC3FFB2-EA05-47E8-A719-DF0FAA2DDF0D}"/>
    <hyperlink ref="R55" r:id="rId4" xr:uid="{6A5CA69B-7381-4E0A-87AB-8D7B6C337BAC}"/>
    <hyperlink ref="R59" r:id="rId5" xr:uid="{1BC57C24-B025-4A40-A830-85B477519E23}"/>
    <hyperlink ref="R86" r:id="rId6" xr:uid="{BB44833C-F0EA-4296-86D5-5D5946494458}"/>
    <hyperlink ref="R127" r:id="rId7" xr:uid="{3720B79A-E6A9-4287-8099-D32F4E41D3D4}"/>
    <hyperlink ref="R171" r:id="rId8" xr:uid="{3BC154AE-3C85-48E1-AB73-1F689012C3DE}"/>
    <hyperlink ref="R138" r:id="rId9" xr:uid="{A2CEC2A4-395A-4817-A6E6-48D0A4A87D7D}"/>
    <hyperlink ref="R64" r:id="rId10" xr:uid="{920A01A8-D444-40EE-80CC-9D472D1BE2DA}"/>
    <hyperlink ref="R6" r:id="rId11" xr:uid="{8AA70FE5-D360-4E08-80D9-E6BAB0CC2EEB}"/>
    <hyperlink ref="R18" r:id="rId12" xr:uid="{B9C379F5-AF31-4043-909F-C950C0624AD4}"/>
    <hyperlink ref="R19" r:id="rId13" xr:uid="{C33DDB56-FF8C-464D-AB84-02AB83A2EB30}"/>
    <hyperlink ref="R24" r:id="rId14" xr:uid="{AF4FE54F-845E-42E2-AF02-5ED55FB030F9}"/>
    <hyperlink ref="R35" r:id="rId15" xr:uid="{59F22944-908B-46DD-801F-AE1C807A3D81}"/>
    <hyperlink ref="R38" r:id="rId16" xr:uid="{21FE531F-4690-43A4-BCBF-93D782ABC872}"/>
    <hyperlink ref="R41" r:id="rId17" xr:uid="{3726E4C6-7FE0-4B9F-A7CC-E6E6919223E4}"/>
    <hyperlink ref="R93" r:id="rId18" xr:uid="{3F668560-5DE2-4A11-852F-2580B88CFDB5}"/>
    <hyperlink ref="R97" r:id="rId19" xr:uid="{9D86F449-DD45-4260-8A6D-EF757AA10FA0}"/>
    <hyperlink ref="R103" r:id="rId20" xr:uid="{0901B9FF-DAE8-453E-B974-414B9FA4BB32}"/>
    <hyperlink ref="R174" r:id="rId21" xr:uid="{3A30C02B-2C02-425E-8359-A043351BBCE3}"/>
    <hyperlink ref="R66" r:id="rId22" xr:uid="{487DEEE7-F722-43C1-AED6-F179434ACBC1}"/>
    <hyperlink ref="R82" r:id="rId23" xr:uid="{9154C30F-B3B9-4EEE-A2BE-4CD8CE4EF086}"/>
    <hyperlink ref="R133" r:id="rId24" xr:uid="{27F890BE-EAA1-4CD0-9C01-746D6E2456C7}"/>
    <hyperlink ref="R34" r:id="rId25" xr:uid="{6F08CC97-D28B-4A39-A783-A9E0498C55D4}"/>
    <hyperlink ref="R168" r:id="rId26" xr:uid="{6629349C-A70E-4F9C-8350-47544F0C37FC}"/>
    <hyperlink ref="R77" r:id="rId27" xr:uid="{633E20F0-CB11-4554-951E-5FA04CA639CF}"/>
    <hyperlink ref="R48" r:id="rId28" xr:uid="{B931A03A-770E-49DB-868A-4CEDD55FE9B7}"/>
    <hyperlink ref="R85" r:id="rId29" display="info@casaflamboyantpr.com" xr:uid="{20345DD3-0A89-4425-8028-9525178A70BC}"/>
    <hyperlink ref="R139" r:id="rId30" xr:uid="{5804CC6C-F577-473E-A6AB-A23B2C42755A}"/>
    <hyperlink ref="R81" r:id="rId31" xr:uid="{196BE203-AAA1-4989-8FAD-50571BB210B7}"/>
    <hyperlink ref="R30" r:id="rId32" xr:uid="{9BBDA1C5-1AB0-4978-A764-647269F1EFD8}"/>
    <hyperlink ref="R164" r:id="rId33" xr:uid="{8FED57F9-4DA7-4C8A-916E-8756E899D956}"/>
    <hyperlink ref="R132" r:id="rId34" xr:uid="{C66760C5-BF18-41AD-9845-C323F33173AE}"/>
    <hyperlink ref="R87" r:id="rId35" xr:uid="{97376EB7-45C5-4CAE-9ECC-760C732C513E}"/>
    <hyperlink ref="R73" r:id="rId36" xr:uid="{3249BE15-01B8-4691-8877-ABF99AE777DB}"/>
    <hyperlink ref="R47" r:id="rId37" xr:uid="{26F98EB2-01DC-49DB-9FC2-32CD3FFFB49D}"/>
    <hyperlink ref="R98" r:id="rId38" xr:uid="{44E25FD2-5D6E-441B-A08E-19CCA99F6C44}"/>
    <hyperlink ref="R104" r:id="rId39" xr:uid="{D767B193-C689-407B-AB6E-A1D2C287D58E}"/>
    <hyperlink ref="R166" r:id="rId40" xr:uid="{F139D16F-740B-423E-9D93-55AE22E7343C}"/>
    <hyperlink ref="R61" r:id="rId41" xr:uid="{8D61E846-4928-4804-9874-E0E49305F228}"/>
    <hyperlink ref="R120" r:id="rId42" xr:uid="{A9E9E693-9900-4415-9AF7-24E9E4EF10F9}"/>
    <hyperlink ref="R68" r:id="rId43" xr:uid="{65DB3FD2-89A0-4F37-B4C3-BF08F7142046}"/>
    <hyperlink ref="R150" r:id="rId44" xr:uid="{62464DEE-3CFF-4C34-A902-A56034FCBF81}"/>
    <hyperlink ref="R78" r:id="rId45" xr:uid="{2C2DE066-5A20-46DF-BC2E-4EBF37ADA0B7}"/>
    <hyperlink ref="R136" r:id="rId46" xr:uid="{A4A904E3-0A3D-4B56-92F6-7CD2E812F167}"/>
    <hyperlink ref="R165" r:id="rId47" xr:uid="{C91B1D4C-5E39-4EB9-A7E0-72CE958D1EBF}"/>
    <hyperlink ref="R124" r:id="rId48" xr:uid="{EAD40930-7BDF-406C-9F1F-D974DFEE43C9}"/>
    <hyperlink ref="R33" r:id="rId49" xr:uid="{5DA95B4D-4E7D-47AF-BB50-0F74769F1FEC}"/>
    <hyperlink ref="R50" r:id="rId50" xr:uid="{CE78D73D-E9B6-46D6-87EB-5677EC239E14}"/>
    <hyperlink ref="R13" r:id="rId51" xr:uid="{2F3562F8-AA83-4C0E-B1E1-20173A649C84}"/>
    <hyperlink ref="R89" r:id="rId52" xr:uid="{EF7CB342-4C6A-491D-AE01-1BF7E3230CE9}"/>
    <hyperlink ref="R90" r:id="rId53" xr:uid="{A05ED7D7-C7D0-4991-8B4F-7C8798527481}"/>
    <hyperlink ref="R121" r:id="rId54" xr:uid="{844BC9A1-107D-4A34-8536-D7756AA784AB}"/>
    <hyperlink ref="R92" r:id="rId55" xr:uid="{EE8C12DB-5EFB-4551-8F81-BC713DF0C7E6}"/>
    <hyperlink ref="R58" r:id="rId56" xr:uid="{5D6111D9-2E09-4A15-8CA4-9AE7E08CAB07}"/>
    <hyperlink ref="R130" r:id="rId57" xr:uid="{36D20401-D380-4D41-8CE3-6155860D8A9B}"/>
    <hyperlink ref="R154" r:id="rId58" xr:uid="{202BB266-9C50-4809-8490-9CCFD570E858}"/>
    <hyperlink ref="R111" r:id="rId59" xr:uid="{F7631FAE-5E68-4644-9EC0-F7A1973C317D}"/>
    <hyperlink ref="R172" r:id="rId60" xr:uid="{E06C4D6E-4BBB-4DF2-BEC1-A38DA013106D}"/>
    <hyperlink ref="R65" r:id="rId61" xr:uid="{A607A650-F497-49FB-B525-3CE20D602897}"/>
    <hyperlink ref="Q10" r:id="rId62" xr:uid="{1D6EC30B-32CE-4AA5-A108-EE0FC339DF0C}"/>
    <hyperlink ref="Q11" r:id="rId63" xr:uid="{A0E7024B-8DF5-44F1-801B-39F1E3744F50}"/>
    <hyperlink ref="Q12" r:id="rId64" xr:uid="{01785F7B-1F31-4104-A0E7-5506F30AE651}"/>
    <hyperlink ref="Q13" r:id="rId65" xr:uid="{17882ACF-55CF-44F4-A76D-7CCA0C084B06}"/>
    <hyperlink ref="Q14" r:id="rId66" xr:uid="{224DFA72-C342-43DA-ABAF-867623540591}"/>
    <hyperlink ref="Q16" r:id="rId67" xr:uid="{02314C22-31B0-4717-B903-94F429A0C856}"/>
    <hyperlink ref="Q17" r:id="rId68" xr:uid="{A1B62F74-650D-4C6A-9D16-FC9333A953FA}"/>
    <hyperlink ref="Q18" r:id="rId69" xr:uid="{BF7A0C6C-7DB9-4E50-8D36-A4070090DEA9}"/>
    <hyperlink ref="Q19" r:id="rId70" xr:uid="{49E180B1-4924-4FBE-BCC8-DE0988910BB7}"/>
    <hyperlink ref="Q20" r:id="rId71" xr:uid="{1C579368-0BD8-4F4A-B609-9A55BD180AB5}"/>
    <hyperlink ref="Q21" r:id="rId72" xr:uid="{EA33276D-6444-4BD8-B4B4-1594E1F4AFCE}"/>
    <hyperlink ref="Q27" r:id="rId73" xr:uid="{332E7F0B-749D-4DCB-A2EB-7F2AD3438B13}"/>
    <hyperlink ref="Q30" r:id="rId74" xr:uid="{1908FF4A-580E-4E24-B492-CDDF0AE02FB2}"/>
    <hyperlink ref="Q31" r:id="rId75" xr:uid="{D45EA9E3-A71B-4F26-BD4B-00C9A4400633}"/>
    <hyperlink ref="Q32" r:id="rId76" xr:uid="{195AA183-33AF-481E-B4AD-617D8D9393AB}"/>
    <hyperlink ref="Q33" r:id="rId77" xr:uid="{11513838-57D6-419F-B59A-55A4FFC108D1}"/>
    <hyperlink ref="Q34" r:id="rId78" xr:uid="{1DA6A30A-46B5-4D9D-AB58-FB9832D73647}"/>
    <hyperlink ref="Q35" r:id="rId79" xr:uid="{6D2F53C7-C9BA-4060-BCB4-364F81B2F816}"/>
    <hyperlink ref="Q5" r:id="rId80" xr:uid="{D9411598-FBAF-4123-9B15-7E31609F3F54}"/>
    <hyperlink ref="Q6" r:id="rId81" xr:uid="{C6C7E6A6-D8B0-4B26-A7A0-18FF04A3BF78}"/>
    <hyperlink ref="Q28" r:id="rId82" xr:uid="{AF76AAD1-DFA5-40FF-A27F-FDF8DA0E8AD4}"/>
    <hyperlink ref="Q26" r:id="rId83" xr:uid="{B09319AC-2C02-40A1-BEF2-4F683DD267F3}"/>
    <hyperlink ref="Q7" r:id="rId84" xr:uid="{DE78C9F8-B54B-46C2-B330-B88D1C22EB90}"/>
    <hyperlink ref="Q39" r:id="rId85" xr:uid="{8A081199-816B-4D3C-8269-818D628F2F07}"/>
    <hyperlink ref="Q36" r:id="rId86" xr:uid="{44DE6E47-DF76-4FB4-9B0F-82DBD2E2C911}"/>
    <hyperlink ref="Q37" r:id="rId87" xr:uid="{E7FA790E-8341-4FE7-A28A-99806DBDEFAE}"/>
    <hyperlink ref="Q40" r:id="rId88" xr:uid="{78058710-48E5-44D0-966B-505B593C3878}"/>
    <hyperlink ref="Q41" r:id="rId89" xr:uid="{0F986FC0-A04A-4714-8B81-8558400E766A}"/>
    <hyperlink ref="Q42" r:id="rId90" xr:uid="{74051FC3-9019-475A-BDE4-7FE95B725171}"/>
    <hyperlink ref="Q44" r:id="rId91" xr:uid="{3934B260-3079-428D-B922-C93B9B647347}"/>
    <hyperlink ref="Q45" r:id="rId92" xr:uid="{797B2590-651F-4C6F-A426-2FEFB159E9EF}"/>
    <hyperlink ref="Q46" r:id="rId93" xr:uid="{E05DC39E-1723-4B2C-BF13-2EFE8E710D2B}"/>
    <hyperlink ref="Q48" r:id="rId94" xr:uid="{EB3D941F-0224-4BDB-869A-F97A017DC5D0}"/>
    <hyperlink ref="Q49" r:id="rId95" xr:uid="{9683C35B-CA4B-43E2-B873-B961589DF6C2}"/>
    <hyperlink ref="Q47" r:id="rId96" xr:uid="{8B7802A8-1493-46D9-976C-89FFD6F67151}"/>
    <hyperlink ref="Q50" r:id="rId97" xr:uid="{27187603-741F-43FC-BC34-BCD22F59DFFB}"/>
    <hyperlink ref="Q51" r:id="rId98" xr:uid="{A87CE084-D297-4583-A510-90F7B81E3011}"/>
    <hyperlink ref="Q53" r:id="rId99" xr:uid="{CCBE7349-487C-413E-BAFD-637BD40BA55E}"/>
    <hyperlink ref="Q55" r:id="rId100" xr:uid="{15E73E51-660F-4234-9A10-428C15CE9375}"/>
    <hyperlink ref="Q56" r:id="rId101" xr:uid="{B35AB311-0256-4AFC-B5EE-F6973134DC26}"/>
    <hyperlink ref="Q58" r:id="rId102" xr:uid="{92576804-16D8-4737-A959-6039A374FE05}"/>
    <hyperlink ref="Q59" r:id="rId103" xr:uid="{A831937A-0E04-4153-87AD-BE3934E1B5C8}"/>
    <hyperlink ref="Q61" r:id="rId104" xr:uid="{64513A0E-4ACF-49EC-9AA6-5BB935A6ECD3}"/>
    <hyperlink ref="Q57" r:id="rId105" xr:uid="{EE580571-36F8-4B75-B59E-4F4FAF8D6EB0}"/>
    <hyperlink ref="Q52" r:id="rId106" xr:uid="{685A35CF-4EF7-47B8-A4D0-06D2693D4AEE}"/>
    <hyperlink ref="Q76" r:id="rId107" xr:uid="{E0E5A94D-3B13-4F89-BF44-6BDDC1D2C1CE}"/>
    <hyperlink ref="Q81" r:id="rId108" xr:uid="{463561AE-308B-48BF-85F8-25E80B4A99E8}"/>
    <hyperlink ref="Q86" r:id="rId109" xr:uid="{B27C4EDC-A898-4F6F-BDB4-AF2FE7F1EB60}"/>
    <hyperlink ref="Q89" r:id="rId110" xr:uid="{FC50D5E8-9C65-451F-9FE8-1A53D510746A}"/>
    <hyperlink ref="Q104" r:id="rId111" xr:uid="{A3882220-B400-468E-98A3-64768A4C8094}"/>
    <hyperlink ref="Q103" r:id="rId112" xr:uid="{328BF553-ED90-4CE6-9A31-E0CC57916736}"/>
    <hyperlink ref="Q105" r:id="rId113" xr:uid="{92FD3453-3E7A-430F-8E32-265BABD0D168}"/>
    <hyperlink ref="Q106" r:id="rId114" xr:uid="{70192D4A-B8F8-4CC0-84AE-0AE393DDCCE5}"/>
    <hyperlink ref="Q107" r:id="rId115" xr:uid="{C673DD9C-6515-4F75-A689-F8FE6EF1D0C7}"/>
    <hyperlink ref="Q108" r:id="rId116" xr:uid="{98FBC477-CB88-4705-9A8D-44E71D78D8E5}"/>
    <hyperlink ref="Q109" r:id="rId117" xr:uid="{5E5EC385-B32F-40A7-A810-34274B3513D5}"/>
    <hyperlink ref="Q110" r:id="rId118" xr:uid="{8234B79D-0AEC-4B14-9EE4-964FDD0F9A0B}"/>
    <hyperlink ref="Q113" r:id="rId119" xr:uid="{23305A53-CEF4-474D-98CA-4B54A1C64FBB}"/>
    <hyperlink ref="Q116" r:id="rId120" xr:uid="{991C33A0-C6C9-49F7-B3B2-CD0385BEB3DB}"/>
    <hyperlink ref="Q118" r:id="rId121" xr:uid="{2C7150AE-EF3A-4AC1-8E47-0C5480F7B4E7}"/>
    <hyperlink ref="Q119" r:id="rId122" xr:uid="{92065869-8676-4EC1-AEB1-F5D487BDF916}"/>
    <hyperlink ref="Q121" r:id="rId123" xr:uid="{FE013D2D-F457-47F6-8498-09BB5572E2F7}"/>
    <hyperlink ref="Q122" r:id="rId124" xr:uid="{A9F9A05C-AA84-4304-B3CE-B0CEE38007F8}"/>
    <hyperlink ref="Q123" r:id="rId125" xr:uid="{1970EE23-E16D-4FAC-8741-8C2CAE1D4600}"/>
    <hyperlink ref="Q120" r:id="rId126" xr:uid="{FD94B9BF-0759-4D8D-B22F-8B5615D4A0A1}"/>
    <hyperlink ref="Q149" r:id="rId127" xr:uid="{CEA74746-5E36-43A5-A3FA-8C6D3DAA91B0}"/>
    <hyperlink ref="Q151" r:id="rId128" xr:uid="{FA4D54B9-B650-44E9-8ACD-F282877DD98B}"/>
    <hyperlink ref="Q153" r:id="rId129" xr:uid="{0087C19B-4F9B-4572-B171-B929F41EE9BA}"/>
    <hyperlink ref="Q154" r:id="rId130" xr:uid="{DC82B555-EC74-43A1-9913-89E9D0B04F11}"/>
    <hyperlink ref="Q147" r:id="rId131" xr:uid="{D0FBE5EC-E129-4980-A8A2-1DBBF51FAD88}"/>
    <hyperlink ref="Q148" r:id="rId132" xr:uid="{DBC5E268-88E5-41B1-857E-35F698567E0D}"/>
    <hyperlink ref="Q150" r:id="rId133" xr:uid="{7152E21A-CB8B-4372-AC97-F8107BA72953}"/>
    <hyperlink ref="Q124" r:id="rId134" xr:uid="{097F1CB0-475C-4016-8E37-C368C0A01493}"/>
    <hyperlink ref="Q127" r:id="rId135" xr:uid="{A4EFE511-5842-45B7-89A9-CD0FABB46F51}"/>
    <hyperlink ref="Q128" r:id="rId136" xr:uid="{5181DBCD-CC7C-4A51-AE06-972BDF7572FA}"/>
    <hyperlink ref="Q129" r:id="rId137" xr:uid="{68D75184-F2A6-4EE9-9473-4BF9AA60D991}"/>
    <hyperlink ref="Q130" r:id="rId138" xr:uid="{E3CBF37E-2030-4579-B6AD-6B8733FF4A46}"/>
    <hyperlink ref="Q132" r:id="rId139" xr:uid="{963966FA-9B63-4CD9-A096-EF9A0CECCD71}"/>
    <hyperlink ref="Q133" r:id="rId140" xr:uid="{5CD1CC42-FBF5-4E5A-8DE5-3CC4C49989C9}"/>
    <hyperlink ref="Q134" r:id="rId141" xr:uid="{6623E795-E554-4614-A754-8B0D09A3ADEF}"/>
    <hyperlink ref="Q135" r:id="rId142" xr:uid="{604B9EB7-9B3B-4CF2-9EED-4F7AFC26AD19}"/>
    <hyperlink ref="Q136" r:id="rId143" xr:uid="{DE9FACEC-4B2B-475E-A51C-0CA0EA351DB9}"/>
    <hyperlink ref="Q138" r:id="rId144" xr:uid="{886B6D51-C288-4688-8182-93D6F1068BC6}"/>
    <hyperlink ref="Q139" r:id="rId145" xr:uid="{71821118-0927-4FDB-9309-E6DBBD0B54F8}"/>
    <hyperlink ref="Q140" r:id="rId146" xr:uid="{B44B6766-5B83-4EF0-9936-82987C6B4814}"/>
    <hyperlink ref="Q141" r:id="rId147" xr:uid="{E4B258FB-C339-47A2-9F54-48373BF06CFC}"/>
    <hyperlink ref="Q142" r:id="rId148" xr:uid="{FBE7532B-1C52-4938-81AA-B56A6856A228}"/>
    <hyperlink ref="Q143" r:id="rId149" xr:uid="{17B80E7A-870F-4CC4-95A0-5774D592C205}"/>
    <hyperlink ref="Q145" r:id="rId150" xr:uid="{5524CF5C-5C38-45AE-8922-53D8E2609DE4}"/>
    <hyperlink ref="Q146" r:id="rId151" xr:uid="{6E73AA7E-CCD2-4909-A7F0-B8F431E97675}"/>
    <hyperlink ref="Q158" r:id="rId152" xr:uid="{2B3E3523-DDE4-4FAB-81D1-3CEEAA0A1DFF}"/>
    <hyperlink ref="Q161" r:id="rId153" xr:uid="{5E28EF45-0927-4EC4-A904-A8ED7181A4D0}"/>
    <hyperlink ref="Q162" r:id="rId154" xr:uid="{CF4D8966-D643-4E5E-A432-6A18144122F3}"/>
    <hyperlink ref="Q163" r:id="rId155" xr:uid="{478CCF9C-BD10-448C-AFE3-56D797DEF7B4}"/>
    <hyperlink ref="Q164" r:id="rId156" xr:uid="{C5A8A6E5-53E1-4C85-93AC-D16E1117BB18}"/>
    <hyperlink ref="Q165" r:id="rId157" xr:uid="{8E5299F9-5BA6-4159-BBAE-070B389B2DE0}"/>
    <hyperlink ref="Q168" r:id="rId158" xr:uid="{9C99AFEC-9CD6-471C-A96A-9588800F139B}"/>
    <hyperlink ref="Q166" r:id="rId159" xr:uid="{1CDA25A2-7273-4B9E-8D99-F1B8122BB02F}"/>
    <hyperlink ref="Q171" r:id="rId160" xr:uid="{3B9DFE02-763C-412D-8930-2B3BA4481114}"/>
    <hyperlink ref="Q174" r:id="rId161" xr:uid="{4C442EE2-35EC-49DF-801F-B1F6A1C9D01B}"/>
    <hyperlink ref="Q173" r:id="rId162" xr:uid="{D4ADBDC6-AFD8-4D48-A443-7375031ABAAD}"/>
    <hyperlink ref="Q125" r:id="rId163" xr:uid="{469193A8-C323-48F8-85F9-98C459B728AC}"/>
    <hyperlink ref="R125" r:id="rId164" xr:uid="{0947811E-20C8-4C3F-9DE7-253D91998EE6}"/>
    <hyperlink ref="Q65" r:id="rId165" xr:uid="{03CD0262-C9A3-47E1-85FC-EE5ABBF0469F}"/>
    <hyperlink ref="Q144" r:id="rId166" xr:uid="{73EDD01D-2235-48D1-87C2-7D430A1A722B}"/>
    <hyperlink ref="Q77" r:id="rId167" xr:uid="{20AC8F7F-4E90-4FD4-8B4A-B86C641C1FF1}"/>
    <hyperlink ref="Q78" r:id="rId168" xr:uid="{99F39E43-6B56-4EF2-A561-DBBC3DBA55B9}"/>
    <hyperlink ref="Q79" r:id="rId169" xr:uid="{70CE6CC6-F688-4ADB-9CD2-E303C7163C5F}"/>
    <hyperlink ref="Q82" r:id="rId170" xr:uid="{898060C4-BD62-4655-A0B5-4F773FF2563F}"/>
    <hyperlink ref="Q83" r:id="rId171" xr:uid="{693BB892-2505-47D9-AA6B-D173BDE7478F}"/>
    <hyperlink ref="Q84" r:id="rId172" xr:uid="{D99EEC7F-1B72-4FB4-BDA1-13C5955893CE}"/>
    <hyperlink ref="Q85" r:id="rId173" xr:uid="{6A34EEA9-6ECB-49B6-9CF6-BB0F32FCC116}"/>
    <hyperlink ref="Q87" r:id="rId174" xr:uid="{0D46CCF8-08C3-4DDB-962A-13D4AFA72FD2}"/>
    <hyperlink ref="Q88" r:id="rId175" xr:uid="{BC7FA1AA-6686-4F27-9E5A-4691BE0F37B2}"/>
    <hyperlink ref="Q90" r:id="rId176" xr:uid="{E60BF980-9CFF-4AB4-9CA6-46981715B2A8}"/>
    <hyperlink ref="R80" r:id="rId177" xr:uid="{34E631E3-169E-4AC1-A5FA-06D0C5C328AF}"/>
    <hyperlink ref="Q80" r:id="rId178" xr:uid="{17F8FE21-F9E6-45AA-835E-12FD8E0D5120}"/>
    <hyperlink ref="Q62" r:id="rId179" xr:uid="{9ADC925B-C060-479F-9A83-4473B5175852}"/>
    <hyperlink ref="Q63" r:id="rId180" xr:uid="{9166BD47-0DFB-41DC-BE47-B6284760F889}"/>
    <hyperlink ref="Q64" r:id="rId181" xr:uid="{F0677059-1D8D-45C4-BBC3-615308EBCD33}"/>
    <hyperlink ref="Q66" r:id="rId182" xr:uid="{844F5F5A-945E-48FE-8A65-C970CF4EE218}"/>
    <hyperlink ref="Q73" r:id="rId183" xr:uid="{5B61CEFA-61BA-4FA9-B160-1054BDE3DEBA}"/>
    <hyperlink ref="Q92" r:id="rId184" xr:uid="{97F7AE06-9723-4E62-9C8F-882C0308E35B}"/>
    <hyperlink ref="Q93" r:id="rId185" xr:uid="{5ACCC7FF-AB00-4F33-AD43-BFAB0112E413}"/>
    <hyperlink ref="Q94" r:id="rId186" xr:uid="{91CC360E-590C-4D30-A04D-1A3E14D6A6E4}"/>
    <hyperlink ref="Q97" r:id="rId187" xr:uid="{2F8C7059-CD67-441A-9DCF-1CA19473E40E}"/>
    <hyperlink ref="Q98" r:id="rId188" xr:uid="{07643E94-61C5-4D8A-B19A-137D5BD3DB16}"/>
    <hyperlink ref="Q99" r:id="rId189" xr:uid="{2D4B27F4-3EFD-4F11-80D7-B9B28F81A87A}"/>
    <hyperlink ref="Q100" r:id="rId190" xr:uid="{383440B4-36AA-4293-9BE4-A94311110430}"/>
    <hyperlink ref="Q23" r:id="rId191" xr:uid="{9484FADE-B84E-457B-8BC9-6F09BD9FB24A}"/>
    <hyperlink ref="R94" r:id="rId192" xr:uid="{979FCF5C-E67F-4119-950F-DD0491407823}"/>
    <hyperlink ref="R54" r:id="rId193" xr:uid="{D3FB6688-7D8F-46D2-AFCC-359B85A3CAB0}"/>
    <hyperlink ref="Q54" r:id="rId194" xr:uid="{B96FD2EF-541A-4CC7-BCC3-B12D9A773B90}"/>
    <hyperlink ref="Q152" r:id="rId195" xr:uid="{A4C77CB2-FD20-4B8B-9679-FB176858B265}"/>
    <hyperlink ref="R152" r:id="rId196" xr:uid="{733F4F0B-1CBA-4B5A-97A2-53EA64B889F3}"/>
    <hyperlink ref="Q96" r:id="rId197" xr:uid="{EAD750CD-5766-44A9-BEFC-53695AC4AC31}"/>
    <hyperlink ref="R96" r:id="rId198" xr:uid="{1297A5BA-BF36-4C9E-9148-81931417C899}"/>
    <hyperlink ref="R126" r:id="rId199" xr:uid="{F6B6457F-86C4-4512-A27D-FEF319E46F7C}"/>
    <hyperlink ref="R21" r:id="rId200" xr:uid="{FA0FBF95-EBF5-4151-BC68-E67919F7AE71}"/>
    <hyperlink ref="Q67" r:id="rId201" xr:uid="{BAAFDE5F-0DF3-4B34-9E97-4AC6E35C5C03}"/>
    <hyperlink ref="R67" r:id="rId202" xr:uid="{84E11E7F-6A66-4948-B574-019079C8F7C3}"/>
    <hyperlink ref="R110" r:id="rId203" xr:uid="{56E93516-077D-4B80-96CD-E3C90FA1AC42}"/>
    <hyperlink ref="R49" r:id="rId204" xr:uid="{2919EC54-3921-470B-989E-17FC7FAD26FD}"/>
    <hyperlink ref="R5" r:id="rId205" xr:uid="{B48C2676-2C65-4D7A-834A-B1913A81BB2A}"/>
    <hyperlink ref="Q131" r:id="rId206" xr:uid="{0CBA082C-9E0F-4537-BD4D-E1216C9F4422}"/>
    <hyperlink ref="R79" r:id="rId207" xr:uid="{B63247A0-2A45-433E-99A4-BD32895C9354}"/>
    <hyperlink ref="Q9" r:id="rId208" xr:uid="{FEC87361-321E-4BF2-B27B-57A178E7D7AE}"/>
    <hyperlink ref="R9" r:id="rId209" xr:uid="{1BA2FB6F-E648-4F71-A6D5-455449328297}"/>
    <hyperlink ref="Q91" r:id="rId210" xr:uid="{F7F88F53-DE6C-49B0-990F-A922BD3B8107}"/>
    <hyperlink ref="R91" r:id="rId211" xr:uid="{4B07F670-7D93-424D-9218-C581A5D7F98A}"/>
    <hyperlink ref="R7" r:id="rId212" xr:uid="{7AF54899-4822-4285-8560-49110EA6EEB8}"/>
    <hyperlink ref="R20" r:id="rId213" xr:uid="{E4392082-80FA-4EC0-8451-3DAFAE125FE5}"/>
    <hyperlink ref="R23" r:id="rId214" xr:uid="{A29FA88E-761F-4C10-8982-48E9B0566825}"/>
    <hyperlink ref="R11" r:id="rId215" xr:uid="{749877C7-0843-4117-8AE3-2B51A73A066A}"/>
    <hyperlink ref="R12" r:id="rId216" xr:uid="{EE5290DA-0230-436A-A1F7-7022D8A8E79E}"/>
    <hyperlink ref="R14" r:id="rId217" xr:uid="{231C931F-FE36-425C-8C9F-1F02AFD024AF}"/>
    <hyperlink ref="R15" r:id="rId218" xr:uid="{89765DCA-27F8-480A-88E5-CBE34635FD02}"/>
    <hyperlink ref="R17" r:id="rId219" xr:uid="{A3AC127E-0E51-41F4-BE78-B73D050FAA5C}"/>
    <hyperlink ref="R25" r:id="rId220" xr:uid="{CE675100-1CF1-409A-ABAD-2DB12F1D9E77}"/>
    <hyperlink ref="R26" r:id="rId221" xr:uid="{3D230B14-40FC-463C-9991-25C14A25B9B5}"/>
    <hyperlink ref="R27" r:id="rId222" xr:uid="{094C0E36-E6E6-4345-83BA-00516DE77BD0}"/>
    <hyperlink ref="R28" r:id="rId223" xr:uid="{CE97654C-9E14-41F6-91B4-B6D1F68F6DCD}"/>
    <hyperlink ref="R29" r:id="rId224" xr:uid="{F15F06FF-6352-4F41-A5E4-724593FDAEC4}"/>
    <hyperlink ref="R31" r:id="rId225" xr:uid="{0BE14DD7-6416-47B3-8A3C-8B320CEBEC3C}"/>
    <hyperlink ref="R32" r:id="rId226" xr:uid="{C5C6304A-47BD-4B94-919A-3AF598767C6A}"/>
    <hyperlink ref="R36" r:id="rId227" xr:uid="{8025D42C-3E66-4503-8ABD-A6A2898A241E}"/>
    <hyperlink ref="R37" r:id="rId228" xr:uid="{1217A783-C60D-470F-9727-951E450D9F3E}"/>
    <hyperlink ref="R39" r:id="rId229" xr:uid="{FD674655-6935-4E10-A317-B179FE9EE4E5}"/>
    <hyperlink ref="R40" r:id="rId230" xr:uid="{FDE4861C-4175-4EBF-9F22-088261B20366}"/>
    <hyperlink ref="R42" r:id="rId231" xr:uid="{A382B39A-C9AD-4F10-8482-666ABBDAE93D}"/>
    <hyperlink ref="R43" r:id="rId232" xr:uid="{C290572C-9DA3-48D6-9BC1-AEE843979CC4}"/>
    <hyperlink ref="R44" r:id="rId233" xr:uid="{6104EC05-B102-4B74-B125-C8CE93753915}"/>
    <hyperlink ref="R45" r:id="rId234" xr:uid="{5D91DD70-F348-4625-AAB6-BA426E02F257}"/>
    <hyperlink ref="R46" r:id="rId235" xr:uid="{BC093743-B7F5-4F9D-AF85-BA6E3F762E84}"/>
    <hyperlink ref="R51" r:id="rId236" xr:uid="{75382818-FD40-447E-9FFB-B71218C9103E}"/>
    <hyperlink ref="R53" r:id="rId237" xr:uid="{F22B71BB-D167-4D25-B27C-D129E17E171B}"/>
    <hyperlink ref="R56" r:id="rId238" xr:uid="{DDA840DE-4FE3-489E-B916-14E7C5D1C1EB}"/>
    <hyperlink ref="R57" r:id="rId239" xr:uid="{574C2AFC-A926-4EC7-89EE-48C7FF489199}"/>
    <hyperlink ref="R76" r:id="rId240" xr:uid="{9B0828A4-AC59-4FDB-856A-25B2288D8AD5}"/>
    <hyperlink ref="R83" r:id="rId241" xr:uid="{5CAA5C99-30F5-48D7-B64E-0AC90D876FA4}"/>
    <hyperlink ref="R84" r:id="rId242" xr:uid="{8FC2F032-5176-4971-9AC8-7D7403D9E1A9}"/>
    <hyperlink ref="R95" r:id="rId243" xr:uid="{00C3DE24-A753-4418-B60E-F0F266B62680}"/>
    <hyperlink ref="R99" r:id="rId244" xr:uid="{0C40A1F8-5992-4F58-AE92-C8688AACD790}"/>
    <hyperlink ref="R100" r:id="rId245" xr:uid="{D1EB2162-008A-4110-A36A-E99087B86D0C}"/>
    <hyperlink ref="R105" r:id="rId246" xr:uid="{A0EAD7F3-CB82-475F-9208-6CAD5FBE0C28}"/>
    <hyperlink ref="R106" r:id="rId247" xr:uid="{9A51834B-4398-4425-AD26-8FD71751CCBD}"/>
    <hyperlink ref="R108" r:id="rId248" xr:uid="{C3E2041F-59FE-4BF8-877A-102F9C587384}"/>
    <hyperlink ref="R109" r:id="rId249" xr:uid="{67955B60-D168-4D64-BBE0-76A47BE00BCC}"/>
    <hyperlink ref="R113" r:id="rId250" xr:uid="{FE4A4680-DF52-4D8F-94EA-273184BA393F}"/>
    <hyperlink ref="R116" r:id="rId251" xr:uid="{163C7A5A-660B-4697-8FDA-BFE28EE610F0}"/>
    <hyperlink ref="R118" r:id="rId252" xr:uid="{DB2445EB-B038-4E91-AD5F-91D62CC5F223}"/>
    <hyperlink ref="R119" r:id="rId253" xr:uid="{9A1C2FAD-A5D9-4570-B38B-670EF4F6C364}"/>
    <hyperlink ref="R122" r:id="rId254" xr:uid="{75613833-1896-47CE-90AA-C3730FB294B2}"/>
    <hyperlink ref="R123" r:id="rId255" xr:uid="{0060B5E1-FF58-45BD-B1A2-EFA4DECD3ED7}"/>
    <hyperlink ref="R128" r:id="rId256" xr:uid="{B2155720-0152-44D0-8B9D-EF974AE29E32}"/>
    <hyperlink ref="R134" r:id="rId257" xr:uid="{867D6E13-8CE3-4A30-8AD0-58562EF67911}"/>
    <hyperlink ref="R135" r:id="rId258" xr:uid="{8B75137F-EEC5-4DE8-8AD0-24673F29C6FB}"/>
    <hyperlink ref="R141" r:id="rId259" xr:uid="{07526140-5017-4E8E-8023-245246784C9F}"/>
    <hyperlink ref="R142" r:id="rId260" xr:uid="{FA68B111-0C86-4662-ABAA-EB5311C8E5DD}"/>
    <hyperlink ref="R143" r:id="rId261" xr:uid="{DD2AC61C-D136-4B5A-9D5F-0B7383E4EFBA}"/>
    <hyperlink ref="R144" r:id="rId262" xr:uid="{CCD0ED39-C097-40C4-9344-EDDB48439477}"/>
    <hyperlink ref="R145" r:id="rId263" xr:uid="{B2F187BE-ECA4-4E34-A008-4845E227AE79}"/>
    <hyperlink ref="R146" r:id="rId264" xr:uid="{49B99597-9CF2-4EF1-A165-94BAF4C0DDFE}"/>
    <hyperlink ref="R147" r:id="rId265" xr:uid="{CB8869C0-20D1-432F-BA27-0AE9C7CDE78F}"/>
    <hyperlink ref="R148" r:id="rId266" xr:uid="{E26C854D-8B9B-4BEF-A334-8B19A7161C07}"/>
    <hyperlink ref="R149" r:id="rId267" xr:uid="{70EB36C4-0C55-48EE-99D9-64B4F0569880}"/>
    <hyperlink ref="R151" r:id="rId268" xr:uid="{0D3D5E63-1ED7-4F9D-BEFF-E9504E0A2CBD}"/>
    <hyperlink ref="R153" r:id="rId269" xr:uid="{30329013-4CFE-498E-ADF6-D6396F2C7486}"/>
    <hyperlink ref="R155" r:id="rId270" xr:uid="{2B1399A2-CDC3-47FC-8148-C27E9CE1E56A}"/>
    <hyperlink ref="R161" r:id="rId271" xr:uid="{C78474F4-13A4-4C8D-8F68-DB97F6F430A1}"/>
    <hyperlink ref="R162" r:id="rId272" xr:uid="{790CEFD1-EEF5-424E-A60E-DB95F9585AA2}"/>
    <hyperlink ref="R163" r:id="rId273" xr:uid="{13AD739B-36F5-4875-B0CF-DB7D117BDC18}"/>
    <hyperlink ref="Q60" r:id="rId274" xr:uid="{95DB2176-A952-4CB1-B82C-8A47285CBFC5}"/>
    <hyperlink ref="Q95" r:id="rId275" xr:uid="{8F64238B-04FF-4671-AC65-4CD8446D1C4B}"/>
    <hyperlink ref="R112" r:id="rId276" xr:uid="{5F8C1DE9-17F1-436B-9AD6-BFC874B6CC7E}"/>
    <hyperlink ref="R158" r:id="rId277" display="mailto:abaez@aquariusresorts.com" xr:uid="{710068CB-ED27-4CE7-9FC7-994A4C2E3D8D}"/>
    <hyperlink ref="R107" r:id="rId278" xr:uid="{3C7CFA5C-2818-4251-A92E-BBD835D05544}"/>
    <hyperlink ref="R60" r:id="rId279" display="mailto:roberto.mosquera@sheraton.com" xr:uid="{350AA7A9-28EE-44A1-B5BC-38402C745440}"/>
    <hyperlink ref="Q117" r:id="rId280" xr:uid="{7113E69D-EBA2-4E37-910D-C8FA386E0867}"/>
    <hyperlink ref="R117" r:id="rId281" xr:uid="{0C728052-FF61-4C70-B4A8-D6A68BF18DDB}"/>
    <hyperlink ref="Q69" r:id="rId282" xr:uid="{01F55FF3-1FFF-4D6C-B416-4F8CB1FC9A8C}"/>
    <hyperlink ref="R69" r:id="rId283" xr:uid="{BF0ED140-B7DC-4756-9DBE-B4AFFFEB61DE}"/>
    <hyperlink ref="R129" r:id="rId284" display="mailto:alexbenus@copamarina.com" xr:uid="{047749C3-A7A2-43B1-A854-8D4CEBD5FD43}"/>
    <hyperlink ref="R131" r:id="rId285" display="mailto:info.oceanfront@yahoo.com" xr:uid="{626ACFE3-57ED-4588-9FBB-A88631A0AFC1}"/>
    <hyperlink ref="R140" r:id="rId286" xr:uid="{B6A43FA7-9B27-4118-93FC-CBA46062A604}"/>
    <hyperlink ref="R71" r:id="rId287" xr:uid="{3B2C919A-3487-42BF-BBEA-29DF390F5D28}"/>
    <hyperlink ref="Q71" r:id="rId288" xr:uid="{E263D0DB-63D3-4EE6-B41A-5529318697FD}"/>
    <hyperlink ref="Q159" r:id="rId289" xr:uid="{33EE0E1B-85F7-4340-91F3-EAC846AB04F8}"/>
    <hyperlink ref="R159" r:id="rId290" xr:uid="{AD269B73-EBA0-4CE2-8A3B-C167F34E3A22}"/>
    <hyperlink ref="Q8" r:id="rId291" xr:uid="{0BC42D72-7A56-4969-B97D-0281EC84D4A7}"/>
    <hyperlink ref="Q160" r:id="rId292" xr:uid="{FFEA1622-CD05-4A47-9E78-2204E147A9E8}"/>
    <hyperlink ref="R160" r:id="rId293" xr:uid="{ADA31098-F51D-42DB-A270-7D3514F4F3A0}"/>
    <hyperlink ref="Q70" r:id="rId294" xr:uid="{A03BCBC2-BF4E-44EB-A1E4-43C337CE037A}"/>
    <hyperlink ref="R70" r:id="rId295" xr:uid="{0AD4A647-86FB-4B1D-B912-A0B66E73CFCA}"/>
    <hyperlink ref="R52" r:id="rId296" xr:uid="{40047C94-8181-4F8B-80B3-8F6EA93B7D2A}"/>
    <hyperlink ref="R63" r:id="rId297" xr:uid="{986B598C-C388-4F33-A763-3AB8452735E2}"/>
    <hyperlink ref="Q72" r:id="rId298" xr:uid="{5DDAECEC-8309-4B5F-9A84-5C8682E48C30}"/>
    <hyperlink ref="R72" r:id="rId299" xr:uid="{B2E257B3-A0B7-4834-A309-DF552FEF5B6E}"/>
    <hyperlink ref="Q167" r:id="rId300" xr:uid="{9F513587-6166-42D3-9AE1-F8F721373755}"/>
    <hyperlink ref="R167" r:id="rId301" xr:uid="{77502EBA-D22F-431B-A74E-E2D13EB64F13}"/>
    <hyperlink ref="R137" r:id="rId302" display="mailto:turtlebayparguera@gmail.com" xr:uid="{776E1227-AAEB-45F0-98B5-BC245D42DB83}"/>
    <hyperlink ref="Q137" r:id="rId303" xr:uid="{FA58086E-2C29-4036-8B20-61A57A2468D4}"/>
    <hyperlink ref="Q15" r:id="rId304" xr:uid="{92E0F5E9-E192-4EA5-A953-82E5A390FDF5}"/>
    <hyperlink ref="Q43" r:id="rId305" xr:uid="{199E36D8-8251-419C-B0E9-0294D270AD54}"/>
    <hyperlink ref="Q22" r:id="rId306" xr:uid="{CE368A95-23F1-4789-ACDB-16DD189F3CF4}"/>
    <hyperlink ref="R22" r:id="rId307" xr:uid="{06BE1910-39FE-44BD-BE8C-276F50D12FC6}"/>
  </hyperlinks>
  <pageMargins left="0.7" right="0.7" top="0.75" bottom="0.75" header="0.3" footer="0.3"/>
  <pageSetup orientation="portrait" r:id="rId308"/>
  <drawing r:id="rId30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9D84B-BD8D-48A3-A577-D493EB563DA0}">
  <dimension ref="A1:N21"/>
  <sheetViews>
    <sheetView workbookViewId="0">
      <selection sqref="A1:C1"/>
    </sheetView>
  </sheetViews>
  <sheetFormatPr defaultColWidth="8.7109375" defaultRowHeight="15" x14ac:dyDescent="0.25"/>
  <cols>
    <col min="1" max="1" width="2.7109375" style="486" customWidth="1"/>
    <col min="2" max="2" width="14.140625" style="487" customWidth="1"/>
    <col min="3" max="4" width="8.7109375" style="462"/>
    <col min="5" max="5" width="8.28515625" style="462" customWidth="1"/>
    <col min="6" max="6" width="7.5703125" style="462" customWidth="1"/>
    <col min="7" max="8" width="6.7109375" style="462" customWidth="1"/>
    <col min="9" max="9" width="3.28515625" style="462" customWidth="1"/>
    <col min="10" max="10" width="7.5703125" style="462" customWidth="1"/>
    <col min="11" max="11" width="7.140625" style="462" customWidth="1"/>
    <col min="12" max="12" width="10.28515625" style="462" customWidth="1"/>
    <col min="13" max="13" width="12.28515625" style="462" customWidth="1"/>
    <col min="14" max="14" width="12.5703125" style="462" customWidth="1"/>
    <col min="15" max="256" width="8.7109375" style="462"/>
    <col min="257" max="257" width="2.7109375" style="462" customWidth="1"/>
    <col min="258" max="258" width="14.140625" style="462" customWidth="1"/>
    <col min="259" max="260" width="8.7109375" style="462"/>
    <col min="261" max="261" width="8.28515625" style="462" customWidth="1"/>
    <col min="262" max="262" width="7.5703125" style="462" customWidth="1"/>
    <col min="263" max="264" width="6.7109375" style="462" customWidth="1"/>
    <col min="265" max="265" width="3.28515625" style="462" customWidth="1"/>
    <col min="266" max="266" width="7.5703125" style="462" customWidth="1"/>
    <col min="267" max="267" width="7.140625" style="462" customWidth="1"/>
    <col min="268" max="268" width="7.28515625" style="462" customWidth="1"/>
    <col min="269" max="269" width="12.28515625" style="462" customWidth="1"/>
    <col min="270" max="270" width="12.5703125" style="462" customWidth="1"/>
    <col min="271" max="512" width="8.7109375" style="462"/>
    <col min="513" max="513" width="2.7109375" style="462" customWidth="1"/>
    <col min="514" max="514" width="14.140625" style="462" customWidth="1"/>
    <col min="515" max="516" width="8.7109375" style="462"/>
    <col min="517" max="517" width="8.28515625" style="462" customWidth="1"/>
    <col min="518" max="518" width="7.5703125" style="462" customWidth="1"/>
    <col min="519" max="520" width="6.7109375" style="462" customWidth="1"/>
    <col min="521" max="521" width="3.28515625" style="462" customWidth="1"/>
    <col min="522" max="522" width="7.5703125" style="462" customWidth="1"/>
    <col min="523" max="523" width="7.140625" style="462" customWidth="1"/>
    <col min="524" max="524" width="7.28515625" style="462" customWidth="1"/>
    <col min="525" max="525" width="12.28515625" style="462" customWidth="1"/>
    <col min="526" max="526" width="12.5703125" style="462" customWidth="1"/>
    <col min="527" max="768" width="8.7109375" style="462"/>
    <col min="769" max="769" width="2.7109375" style="462" customWidth="1"/>
    <col min="770" max="770" width="14.140625" style="462" customWidth="1"/>
    <col min="771" max="772" width="8.7109375" style="462"/>
    <col min="773" max="773" width="8.28515625" style="462" customWidth="1"/>
    <col min="774" max="774" width="7.5703125" style="462" customWidth="1"/>
    <col min="775" max="776" width="6.7109375" style="462" customWidth="1"/>
    <col min="777" max="777" width="3.28515625" style="462" customWidth="1"/>
    <col min="778" max="778" width="7.5703125" style="462" customWidth="1"/>
    <col min="779" max="779" width="7.140625" style="462" customWidth="1"/>
    <col min="780" max="780" width="7.28515625" style="462" customWidth="1"/>
    <col min="781" max="781" width="12.28515625" style="462" customWidth="1"/>
    <col min="782" max="782" width="12.5703125" style="462" customWidth="1"/>
    <col min="783" max="1024" width="8.7109375" style="462"/>
    <col min="1025" max="1025" width="2.7109375" style="462" customWidth="1"/>
    <col min="1026" max="1026" width="14.140625" style="462" customWidth="1"/>
    <col min="1027" max="1028" width="8.7109375" style="462"/>
    <col min="1029" max="1029" width="8.28515625" style="462" customWidth="1"/>
    <col min="1030" max="1030" width="7.5703125" style="462" customWidth="1"/>
    <col min="1031" max="1032" width="6.7109375" style="462" customWidth="1"/>
    <col min="1033" max="1033" width="3.28515625" style="462" customWidth="1"/>
    <col min="1034" max="1034" width="7.5703125" style="462" customWidth="1"/>
    <col min="1035" max="1035" width="7.140625" style="462" customWidth="1"/>
    <col min="1036" max="1036" width="7.28515625" style="462" customWidth="1"/>
    <col min="1037" max="1037" width="12.28515625" style="462" customWidth="1"/>
    <col min="1038" max="1038" width="12.5703125" style="462" customWidth="1"/>
    <col min="1039" max="1280" width="8.7109375" style="462"/>
    <col min="1281" max="1281" width="2.7109375" style="462" customWidth="1"/>
    <col min="1282" max="1282" width="14.140625" style="462" customWidth="1"/>
    <col min="1283" max="1284" width="8.7109375" style="462"/>
    <col min="1285" max="1285" width="8.28515625" style="462" customWidth="1"/>
    <col min="1286" max="1286" width="7.5703125" style="462" customWidth="1"/>
    <col min="1287" max="1288" width="6.7109375" style="462" customWidth="1"/>
    <col min="1289" max="1289" width="3.28515625" style="462" customWidth="1"/>
    <col min="1290" max="1290" width="7.5703125" style="462" customWidth="1"/>
    <col min="1291" max="1291" width="7.140625" style="462" customWidth="1"/>
    <col min="1292" max="1292" width="7.28515625" style="462" customWidth="1"/>
    <col min="1293" max="1293" width="12.28515625" style="462" customWidth="1"/>
    <col min="1294" max="1294" width="12.5703125" style="462" customWidth="1"/>
    <col min="1295" max="1536" width="8.7109375" style="462"/>
    <col min="1537" max="1537" width="2.7109375" style="462" customWidth="1"/>
    <col min="1538" max="1538" width="14.140625" style="462" customWidth="1"/>
    <col min="1539" max="1540" width="8.7109375" style="462"/>
    <col min="1541" max="1541" width="8.28515625" style="462" customWidth="1"/>
    <col min="1542" max="1542" width="7.5703125" style="462" customWidth="1"/>
    <col min="1543" max="1544" width="6.7109375" style="462" customWidth="1"/>
    <col min="1545" max="1545" width="3.28515625" style="462" customWidth="1"/>
    <col min="1546" max="1546" width="7.5703125" style="462" customWidth="1"/>
    <col min="1547" max="1547" width="7.140625" style="462" customWidth="1"/>
    <col min="1548" max="1548" width="7.28515625" style="462" customWidth="1"/>
    <col min="1549" max="1549" width="12.28515625" style="462" customWidth="1"/>
    <col min="1550" max="1550" width="12.5703125" style="462" customWidth="1"/>
    <col min="1551" max="1792" width="8.7109375" style="462"/>
    <col min="1793" max="1793" width="2.7109375" style="462" customWidth="1"/>
    <col min="1794" max="1794" width="14.140625" style="462" customWidth="1"/>
    <col min="1795" max="1796" width="8.7109375" style="462"/>
    <col min="1797" max="1797" width="8.28515625" style="462" customWidth="1"/>
    <col min="1798" max="1798" width="7.5703125" style="462" customWidth="1"/>
    <col min="1799" max="1800" width="6.7109375" style="462" customWidth="1"/>
    <col min="1801" max="1801" width="3.28515625" style="462" customWidth="1"/>
    <col min="1802" max="1802" width="7.5703125" style="462" customWidth="1"/>
    <col min="1803" max="1803" width="7.140625" style="462" customWidth="1"/>
    <col min="1804" max="1804" width="7.28515625" style="462" customWidth="1"/>
    <col min="1805" max="1805" width="12.28515625" style="462" customWidth="1"/>
    <col min="1806" max="1806" width="12.5703125" style="462" customWidth="1"/>
    <col min="1807" max="2048" width="8.7109375" style="462"/>
    <col min="2049" max="2049" width="2.7109375" style="462" customWidth="1"/>
    <col min="2050" max="2050" width="14.140625" style="462" customWidth="1"/>
    <col min="2051" max="2052" width="8.7109375" style="462"/>
    <col min="2053" max="2053" width="8.28515625" style="462" customWidth="1"/>
    <col min="2054" max="2054" width="7.5703125" style="462" customWidth="1"/>
    <col min="2055" max="2056" width="6.7109375" style="462" customWidth="1"/>
    <col min="2057" max="2057" width="3.28515625" style="462" customWidth="1"/>
    <col min="2058" max="2058" width="7.5703125" style="462" customWidth="1"/>
    <col min="2059" max="2059" width="7.140625" style="462" customWidth="1"/>
    <col min="2060" max="2060" width="7.28515625" style="462" customWidth="1"/>
    <col min="2061" max="2061" width="12.28515625" style="462" customWidth="1"/>
    <col min="2062" max="2062" width="12.5703125" style="462" customWidth="1"/>
    <col min="2063" max="2304" width="8.7109375" style="462"/>
    <col min="2305" max="2305" width="2.7109375" style="462" customWidth="1"/>
    <col min="2306" max="2306" width="14.140625" style="462" customWidth="1"/>
    <col min="2307" max="2308" width="8.7109375" style="462"/>
    <col min="2309" max="2309" width="8.28515625" style="462" customWidth="1"/>
    <col min="2310" max="2310" width="7.5703125" style="462" customWidth="1"/>
    <col min="2311" max="2312" width="6.7109375" style="462" customWidth="1"/>
    <col min="2313" max="2313" width="3.28515625" style="462" customWidth="1"/>
    <col min="2314" max="2314" width="7.5703125" style="462" customWidth="1"/>
    <col min="2315" max="2315" width="7.140625" style="462" customWidth="1"/>
    <col min="2316" max="2316" width="7.28515625" style="462" customWidth="1"/>
    <col min="2317" max="2317" width="12.28515625" style="462" customWidth="1"/>
    <col min="2318" max="2318" width="12.5703125" style="462" customWidth="1"/>
    <col min="2319" max="2560" width="8.7109375" style="462"/>
    <col min="2561" max="2561" width="2.7109375" style="462" customWidth="1"/>
    <col min="2562" max="2562" width="14.140625" style="462" customWidth="1"/>
    <col min="2563" max="2564" width="8.7109375" style="462"/>
    <col min="2565" max="2565" width="8.28515625" style="462" customWidth="1"/>
    <col min="2566" max="2566" width="7.5703125" style="462" customWidth="1"/>
    <col min="2567" max="2568" width="6.7109375" style="462" customWidth="1"/>
    <col min="2569" max="2569" width="3.28515625" style="462" customWidth="1"/>
    <col min="2570" max="2570" width="7.5703125" style="462" customWidth="1"/>
    <col min="2571" max="2571" width="7.140625" style="462" customWidth="1"/>
    <col min="2572" max="2572" width="7.28515625" style="462" customWidth="1"/>
    <col min="2573" max="2573" width="12.28515625" style="462" customWidth="1"/>
    <col min="2574" max="2574" width="12.5703125" style="462" customWidth="1"/>
    <col min="2575" max="2816" width="8.7109375" style="462"/>
    <col min="2817" max="2817" width="2.7109375" style="462" customWidth="1"/>
    <col min="2818" max="2818" width="14.140625" style="462" customWidth="1"/>
    <col min="2819" max="2820" width="8.7109375" style="462"/>
    <col min="2821" max="2821" width="8.28515625" style="462" customWidth="1"/>
    <col min="2822" max="2822" width="7.5703125" style="462" customWidth="1"/>
    <col min="2823" max="2824" width="6.7109375" style="462" customWidth="1"/>
    <col min="2825" max="2825" width="3.28515625" style="462" customWidth="1"/>
    <col min="2826" max="2826" width="7.5703125" style="462" customWidth="1"/>
    <col min="2827" max="2827" width="7.140625" style="462" customWidth="1"/>
    <col min="2828" max="2828" width="7.28515625" style="462" customWidth="1"/>
    <col min="2829" max="2829" width="12.28515625" style="462" customWidth="1"/>
    <col min="2830" max="2830" width="12.5703125" style="462" customWidth="1"/>
    <col min="2831" max="3072" width="8.7109375" style="462"/>
    <col min="3073" max="3073" width="2.7109375" style="462" customWidth="1"/>
    <col min="3074" max="3074" width="14.140625" style="462" customWidth="1"/>
    <col min="3075" max="3076" width="8.7109375" style="462"/>
    <col min="3077" max="3077" width="8.28515625" style="462" customWidth="1"/>
    <col min="3078" max="3078" width="7.5703125" style="462" customWidth="1"/>
    <col min="3079" max="3080" width="6.7109375" style="462" customWidth="1"/>
    <col min="3081" max="3081" width="3.28515625" style="462" customWidth="1"/>
    <col min="3082" max="3082" width="7.5703125" style="462" customWidth="1"/>
    <col min="3083" max="3083" width="7.140625" style="462" customWidth="1"/>
    <col min="3084" max="3084" width="7.28515625" style="462" customWidth="1"/>
    <col min="3085" max="3085" width="12.28515625" style="462" customWidth="1"/>
    <col min="3086" max="3086" width="12.5703125" style="462" customWidth="1"/>
    <col min="3087" max="3328" width="8.7109375" style="462"/>
    <col min="3329" max="3329" width="2.7109375" style="462" customWidth="1"/>
    <col min="3330" max="3330" width="14.140625" style="462" customWidth="1"/>
    <col min="3331" max="3332" width="8.7109375" style="462"/>
    <col min="3333" max="3333" width="8.28515625" style="462" customWidth="1"/>
    <col min="3334" max="3334" width="7.5703125" style="462" customWidth="1"/>
    <col min="3335" max="3336" width="6.7109375" style="462" customWidth="1"/>
    <col min="3337" max="3337" width="3.28515625" style="462" customWidth="1"/>
    <col min="3338" max="3338" width="7.5703125" style="462" customWidth="1"/>
    <col min="3339" max="3339" width="7.140625" style="462" customWidth="1"/>
    <col min="3340" max="3340" width="7.28515625" style="462" customWidth="1"/>
    <col min="3341" max="3341" width="12.28515625" style="462" customWidth="1"/>
    <col min="3342" max="3342" width="12.5703125" style="462" customWidth="1"/>
    <col min="3343" max="3584" width="8.7109375" style="462"/>
    <col min="3585" max="3585" width="2.7109375" style="462" customWidth="1"/>
    <col min="3586" max="3586" width="14.140625" style="462" customWidth="1"/>
    <col min="3587" max="3588" width="8.7109375" style="462"/>
    <col min="3589" max="3589" width="8.28515625" style="462" customWidth="1"/>
    <col min="3590" max="3590" width="7.5703125" style="462" customWidth="1"/>
    <col min="3591" max="3592" width="6.7109375" style="462" customWidth="1"/>
    <col min="3593" max="3593" width="3.28515625" style="462" customWidth="1"/>
    <col min="3594" max="3594" width="7.5703125" style="462" customWidth="1"/>
    <col min="3595" max="3595" width="7.140625" style="462" customWidth="1"/>
    <col min="3596" max="3596" width="7.28515625" style="462" customWidth="1"/>
    <col min="3597" max="3597" width="12.28515625" style="462" customWidth="1"/>
    <col min="3598" max="3598" width="12.5703125" style="462" customWidth="1"/>
    <col min="3599" max="3840" width="8.7109375" style="462"/>
    <col min="3841" max="3841" width="2.7109375" style="462" customWidth="1"/>
    <col min="3842" max="3842" width="14.140625" style="462" customWidth="1"/>
    <col min="3843" max="3844" width="8.7109375" style="462"/>
    <col min="3845" max="3845" width="8.28515625" style="462" customWidth="1"/>
    <col min="3846" max="3846" width="7.5703125" style="462" customWidth="1"/>
    <col min="3847" max="3848" width="6.7109375" style="462" customWidth="1"/>
    <col min="3849" max="3849" width="3.28515625" style="462" customWidth="1"/>
    <col min="3850" max="3850" width="7.5703125" style="462" customWidth="1"/>
    <col min="3851" max="3851" width="7.140625" style="462" customWidth="1"/>
    <col min="3852" max="3852" width="7.28515625" style="462" customWidth="1"/>
    <col min="3853" max="3853" width="12.28515625" style="462" customWidth="1"/>
    <col min="3854" max="3854" width="12.5703125" style="462" customWidth="1"/>
    <col min="3855" max="4096" width="8.7109375" style="462"/>
    <col min="4097" max="4097" width="2.7109375" style="462" customWidth="1"/>
    <col min="4098" max="4098" width="14.140625" style="462" customWidth="1"/>
    <col min="4099" max="4100" width="8.7109375" style="462"/>
    <col min="4101" max="4101" width="8.28515625" style="462" customWidth="1"/>
    <col min="4102" max="4102" width="7.5703125" style="462" customWidth="1"/>
    <col min="4103" max="4104" width="6.7109375" style="462" customWidth="1"/>
    <col min="4105" max="4105" width="3.28515625" style="462" customWidth="1"/>
    <col min="4106" max="4106" width="7.5703125" style="462" customWidth="1"/>
    <col min="4107" max="4107" width="7.140625" style="462" customWidth="1"/>
    <col min="4108" max="4108" width="7.28515625" style="462" customWidth="1"/>
    <col min="4109" max="4109" width="12.28515625" style="462" customWidth="1"/>
    <col min="4110" max="4110" width="12.5703125" style="462" customWidth="1"/>
    <col min="4111" max="4352" width="8.7109375" style="462"/>
    <col min="4353" max="4353" width="2.7109375" style="462" customWidth="1"/>
    <col min="4354" max="4354" width="14.140625" style="462" customWidth="1"/>
    <col min="4355" max="4356" width="8.7109375" style="462"/>
    <col min="4357" max="4357" width="8.28515625" style="462" customWidth="1"/>
    <col min="4358" max="4358" width="7.5703125" style="462" customWidth="1"/>
    <col min="4359" max="4360" width="6.7109375" style="462" customWidth="1"/>
    <col min="4361" max="4361" width="3.28515625" style="462" customWidth="1"/>
    <col min="4362" max="4362" width="7.5703125" style="462" customWidth="1"/>
    <col min="4363" max="4363" width="7.140625" style="462" customWidth="1"/>
    <col min="4364" max="4364" width="7.28515625" style="462" customWidth="1"/>
    <col min="4365" max="4365" width="12.28515625" style="462" customWidth="1"/>
    <col min="4366" max="4366" width="12.5703125" style="462" customWidth="1"/>
    <col min="4367" max="4608" width="8.7109375" style="462"/>
    <col min="4609" max="4609" width="2.7109375" style="462" customWidth="1"/>
    <col min="4610" max="4610" width="14.140625" style="462" customWidth="1"/>
    <col min="4611" max="4612" width="8.7109375" style="462"/>
    <col min="4613" max="4613" width="8.28515625" style="462" customWidth="1"/>
    <col min="4614" max="4614" width="7.5703125" style="462" customWidth="1"/>
    <col min="4615" max="4616" width="6.7109375" style="462" customWidth="1"/>
    <col min="4617" max="4617" width="3.28515625" style="462" customWidth="1"/>
    <col min="4618" max="4618" width="7.5703125" style="462" customWidth="1"/>
    <col min="4619" max="4619" width="7.140625" style="462" customWidth="1"/>
    <col min="4620" max="4620" width="7.28515625" style="462" customWidth="1"/>
    <col min="4621" max="4621" width="12.28515625" style="462" customWidth="1"/>
    <col min="4622" max="4622" width="12.5703125" style="462" customWidth="1"/>
    <col min="4623" max="4864" width="8.7109375" style="462"/>
    <col min="4865" max="4865" width="2.7109375" style="462" customWidth="1"/>
    <col min="4866" max="4866" width="14.140625" style="462" customWidth="1"/>
    <col min="4867" max="4868" width="8.7109375" style="462"/>
    <col min="4869" max="4869" width="8.28515625" style="462" customWidth="1"/>
    <col min="4870" max="4870" width="7.5703125" style="462" customWidth="1"/>
    <col min="4871" max="4872" width="6.7109375" style="462" customWidth="1"/>
    <col min="4873" max="4873" width="3.28515625" style="462" customWidth="1"/>
    <col min="4874" max="4874" width="7.5703125" style="462" customWidth="1"/>
    <col min="4875" max="4875" width="7.140625" style="462" customWidth="1"/>
    <col min="4876" max="4876" width="7.28515625" style="462" customWidth="1"/>
    <col min="4877" max="4877" width="12.28515625" style="462" customWidth="1"/>
    <col min="4878" max="4878" width="12.5703125" style="462" customWidth="1"/>
    <col min="4879" max="5120" width="8.7109375" style="462"/>
    <col min="5121" max="5121" width="2.7109375" style="462" customWidth="1"/>
    <col min="5122" max="5122" width="14.140625" style="462" customWidth="1"/>
    <col min="5123" max="5124" width="8.7109375" style="462"/>
    <col min="5125" max="5125" width="8.28515625" style="462" customWidth="1"/>
    <col min="5126" max="5126" width="7.5703125" style="462" customWidth="1"/>
    <col min="5127" max="5128" width="6.7109375" style="462" customWidth="1"/>
    <col min="5129" max="5129" width="3.28515625" style="462" customWidth="1"/>
    <col min="5130" max="5130" width="7.5703125" style="462" customWidth="1"/>
    <col min="5131" max="5131" width="7.140625" style="462" customWidth="1"/>
    <col min="5132" max="5132" width="7.28515625" style="462" customWidth="1"/>
    <col min="5133" max="5133" width="12.28515625" style="462" customWidth="1"/>
    <col min="5134" max="5134" width="12.5703125" style="462" customWidth="1"/>
    <col min="5135" max="5376" width="8.7109375" style="462"/>
    <col min="5377" max="5377" width="2.7109375" style="462" customWidth="1"/>
    <col min="5378" max="5378" width="14.140625" style="462" customWidth="1"/>
    <col min="5379" max="5380" width="8.7109375" style="462"/>
    <col min="5381" max="5381" width="8.28515625" style="462" customWidth="1"/>
    <col min="5382" max="5382" width="7.5703125" style="462" customWidth="1"/>
    <col min="5383" max="5384" width="6.7109375" style="462" customWidth="1"/>
    <col min="5385" max="5385" width="3.28515625" style="462" customWidth="1"/>
    <col min="5386" max="5386" width="7.5703125" style="462" customWidth="1"/>
    <col min="5387" max="5387" width="7.140625" style="462" customWidth="1"/>
    <col min="5388" max="5388" width="7.28515625" style="462" customWidth="1"/>
    <col min="5389" max="5389" width="12.28515625" style="462" customWidth="1"/>
    <col min="5390" max="5390" width="12.5703125" style="462" customWidth="1"/>
    <col min="5391" max="5632" width="8.7109375" style="462"/>
    <col min="5633" max="5633" width="2.7109375" style="462" customWidth="1"/>
    <col min="5634" max="5634" width="14.140625" style="462" customWidth="1"/>
    <col min="5635" max="5636" width="8.7109375" style="462"/>
    <col min="5637" max="5637" width="8.28515625" style="462" customWidth="1"/>
    <col min="5638" max="5638" width="7.5703125" style="462" customWidth="1"/>
    <col min="5639" max="5640" width="6.7109375" style="462" customWidth="1"/>
    <col min="5641" max="5641" width="3.28515625" style="462" customWidth="1"/>
    <col min="5642" max="5642" width="7.5703125" style="462" customWidth="1"/>
    <col min="5643" max="5643" width="7.140625" style="462" customWidth="1"/>
    <col min="5644" max="5644" width="7.28515625" style="462" customWidth="1"/>
    <col min="5645" max="5645" width="12.28515625" style="462" customWidth="1"/>
    <col min="5646" max="5646" width="12.5703125" style="462" customWidth="1"/>
    <col min="5647" max="5888" width="8.7109375" style="462"/>
    <col min="5889" max="5889" width="2.7109375" style="462" customWidth="1"/>
    <col min="5890" max="5890" width="14.140625" style="462" customWidth="1"/>
    <col min="5891" max="5892" width="8.7109375" style="462"/>
    <col min="5893" max="5893" width="8.28515625" style="462" customWidth="1"/>
    <col min="5894" max="5894" width="7.5703125" style="462" customWidth="1"/>
    <col min="5895" max="5896" width="6.7109375" style="462" customWidth="1"/>
    <col min="5897" max="5897" width="3.28515625" style="462" customWidth="1"/>
    <col min="5898" max="5898" width="7.5703125" style="462" customWidth="1"/>
    <col min="5899" max="5899" width="7.140625" style="462" customWidth="1"/>
    <col min="5900" max="5900" width="7.28515625" style="462" customWidth="1"/>
    <col min="5901" max="5901" width="12.28515625" style="462" customWidth="1"/>
    <col min="5902" max="5902" width="12.5703125" style="462" customWidth="1"/>
    <col min="5903" max="6144" width="8.7109375" style="462"/>
    <col min="6145" max="6145" width="2.7109375" style="462" customWidth="1"/>
    <col min="6146" max="6146" width="14.140625" style="462" customWidth="1"/>
    <col min="6147" max="6148" width="8.7109375" style="462"/>
    <col min="6149" max="6149" width="8.28515625" style="462" customWidth="1"/>
    <col min="6150" max="6150" width="7.5703125" style="462" customWidth="1"/>
    <col min="6151" max="6152" width="6.7109375" style="462" customWidth="1"/>
    <col min="6153" max="6153" width="3.28515625" style="462" customWidth="1"/>
    <col min="6154" max="6154" width="7.5703125" style="462" customWidth="1"/>
    <col min="6155" max="6155" width="7.140625" style="462" customWidth="1"/>
    <col min="6156" max="6156" width="7.28515625" style="462" customWidth="1"/>
    <col min="6157" max="6157" width="12.28515625" style="462" customWidth="1"/>
    <col min="6158" max="6158" width="12.5703125" style="462" customWidth="1"/>
    <col min="6159" max="6400" width="8.7109375" style="462"/>
    <col min="6401" max="6401" width="2.7109375" style="462" customWidth="1"/>
    <col min="6402" max="6402" width="14.140625" style="462" customWidth="1"/>
    <col min="6403" max="6404" width="8.7109375" style="462"/>
    <col min="6405" max="6405" width="8.28515625" style="462" customWidth="1"/>
    <col min="6406" max="6406" width="7.5703125" style="462" customWidth="1"/>
    <col min="6407" max="6408" width="6.7109375" style="462" customWidth="1"/>
    <col min="6409" max="6409" width="3.28515625" style="462" customWidth="1"/>
    <col min="6410" max="6410" width="7.5703125" style="462" customWidth="1"/>
    <col min="6411" max="6411" width="7.140625" style="462" customWidth="1"/>
    <col min="6412" max="6412" width="7.28515625" style="462" customWidth="1"/>
    <col min="6413" max="6413" width="12.28515625" style="462" customWidth="1"/>
    <col min="6414" max="6414" width="12.5703125" style="462" customWidth="1"/>
    <col min="6415" max="6656" width="8.7109375" style="462"/>
    <col min="6657" max="6657" width="2.7109375" style="462" customWidth="1"/>
    <col min="6658" max="6658" width="14.140625" style="462" customWidth="1"/>
    <col min="6659" max="6660" width="8.7109375" style="462"/>
    <col min="6661" max="6661" width="8.28515625" style="462" customWidth="1"/>
    <col min="6662" max="6662" width="7.5703125" style="462" customWidth="1"/>
    <col min="6663" max="6664" width="6.7109375" style="462" customWidth="1"/>
    <col min="6665" max="6665" width="3.28515625" style="462" customWidth="1"/>
    <col min="6666" max="6666" width="7.5703125" style="462" customWidth="1"/>
    <col min="6667" max="6667" width="7.140625" style="462" customWidth="1"/>
    <col min="6668" max="6668" width="7.28515625" style="462" customWidth="1"/>
    <col min="6669" max="6669" width="12.28515625" style="462" customWidth="1"/>
    <col min="6670" max="6670" width="12.5703125" style="462" customWidth="1"/>
    <col min="6671" max="6912" width="8.7109375" style="462"/>
    <col min="6913" max="6913" width="2.7109375" style="462" customWidth="1"/>
    <col min="6914" max="6914" width="14.140625" style="462" customWidth="1"/>
    <col min="6915" max="6916" width="8.7109375" style="462"/>
    <col min="6917" max="6917" width="8.28515625" style="462" customWidth="1"/>
    <col min="6918" max="6918" width="7.5703125" style="462" customWidth="1"/>
    <col min="6919" max="6920" width="6.7109375" style="462" customWidth="1"/>
    <col min="6921" max="6921" width="3.28515625" style="462" customWidth="1"/>
    <col min="6922" max="6922" width="7.5703125" style="462" customWidth="1"/>
    <col min="6923" max="6923" width="7.140625" style="462" customWidth="1"/>
    <col min="6924" max="6924" width="7.28515625" style="462" customWidth="1"/>
    <col min="6925" max="6925" width="12.28515625" style="462" customWidth="1"/>
    <col min="6926" max="6926" width="12.5703125" style="462" customWidth="1"/>
    <col min="6927" max="7168" width="8.7109375" style="462"/>
    <col min="7169" max="7169" width="2.7109375" style="462" customWidth="1"/>
    <col min="7170" max="7170" width="14.140625" style="462" customWidth="1"/>
    <col min="7171" max="7172" width="8.7109375" style="462"/>
    <col min="7173" max="7173" width="8.28515625" style="462" customWidth="1"/>
    <col min="7174" max="7174" width="7.5703125" style="462" customWidth="1"/>
    <col min="7175" max="7176" width="6.7109375" style="462" customWidth="1"/>
    <col min="7177" max="7177" width="3.28515625" style="462" customWidth="1"/>
    <col min="7178" max="7178" width="7.5703125" style="462" customWidth="1"/>
    <col min="7179" max="7179" width="7.140625" style="462" customWidth="1"/>
    <col min="7180" max="7180" width="7.28515625" style="462" customWidth="1"/>
    <col min="7181" max="7181" width="12.28515625" style="462" customWidth="1"/>
    <col min="7182" max="7182" width="12.5703125" style="462" customWidth="1"/>
    <col min="7183" max="7424" width="8.7109375" style="462"/>
    <col min="7425" max="7425" width="2.7109375" style="462" customWidth="1"/>
    <col min="7426" max="7426" width="14.140625" style="462" customWidth="1"/>
    <col min="7427" max="7428" width="8.7109375" style="462"/>
    <col min="7429" max="7429" width="8.28515625" style="462" customWidth="1"/>
    <col min="7430" max="7430" width="7.5703125" style="462" customWidth="1"/>
    <col min="7431" max="7432" width="6.7109375" style="462" customWidth="1"/>
    <col min="7433" max="7433" width="3.28515625" style="462" customWidth="1"/>
    <col min="7434" max="7434" width="7.5703125" style="462" customWidth="1"/>
    <col min="7435" max="7435" width="7.140625" style="462" customWidth="1"/>
    <col min="7436" max="7436" width="7.28515625" style="462" customWidth="1"/>
    <col min="7437" max="7437" width="12.28515625" style="462" customWidth="1"/>
    <col min="7438" max="7438" width="12.5703125" style="462" customWidth="1"/>
    <col min="7439" max="7680" width="8.7109375" style="462"/>
    <col min="7681" max="7681" width="2.7109375" style="462" customWidth="1"/>
    <col min="7682" max="7682" width="14.140625" style="462" customWidth="1"/>
    <col min="7683" max="7684" width="8.7109375" style="462"/>
    <col min="7685" max="7685" width="8.28515625" style="462" customWidth="1"/>
    <col min="7686" max="7686" width="7.5703125" style="462" customWidth="1"/>
    <col min="7687" max="7688" width="6.7109375" style="462" customWidth="1"/>
    <col min="7689" max="7689" width="3.28515625" style="462" customWidth="1"/>
    <col min="7690" max="7690" width="7.5703125" style="462" customWidth="1"/>
    <col min="7691" max="7691" width="7.140625" style="462" customWidth="1"/>
    <col min="7692" max="7692" width="7.28515625" style="462" customWidth="1"/>
    <col min="7693" max="7693" width="12.28515625" style="462" customWidth="1"/>
    <col min="7694" max="7694" width="12.5703125" style="462" customWidth="1"/>
    <col min="7695" max="7936" width="8.7109375" style="462"/>
    <col min="7937" max="7937" width="2.7109375" style="462" customWidth="1"/>
    <col min="7938" max="7938" width="14.140625" style="462" customWidth="1"/>
    <col min="7939" max="7940" width="8.7109375" style="462"/>
    <col min="7941" max="7941" width="8.28515625" style="462" customWidth="1"/>
    <col min="7942" max="7942" width="7.5703125" style="462" customWidth="1"/>
    <col min="7943" max="7944" width="6.7109375" style="462" customWidth="1"/>
    <col min="7945" max="7945" width="3.28515625" style="462" customWidth="1"/>
    <col min="7946" max="7946" width="7.5703125" style="462" customWidth="1"/>
    <col min="7947" max="7947" width="7.140625" style="462" customWidth="1"/>
    <col min="7948" max="7948" width="7.28515625" style="462" customWidth="1"/>
    <col min="7949" max="7949" width="12.28515625" style="462" customWidth="1"/>
    <col min="7950" max="7950" width="12.5703125" style="462" customWidth="1"/>
    <col min="7951" max="8192" width="8.7109375" style="462"/>
    <col min="8193" max="8193" width="2.7109375" style="462" customWidth="1"/>
    <col min="8194" max="8194" width="14.140625" style="462" customWidth="1"/>
    <col min="8195" max="8196" width="8.7109375" style="462"/>
    <col min="8197" max="8197" width="8.28515625" style="462" customWidth="1"/>
    <col min="8198" max="8198" width="7.5703125" style="462" customWidth="1"/>
    <col min="8199" max="8200" width="6.7109375" style="462" customWidth="1"/>
    <col min="8201" max="8201" width="3.28515625" style="462" customWidth="1"/>
    <col min="8202" max="8202" width="7.5703125" style="462" customWidth="1"/>
    <col min="8203" max="8203" width="7.140625" style="462" customWidth="1"/>
    <col min="8204" max="8204" width="7.28515625" style="462" customWidth="1"/>
    <col min="8205" max="8205" width="12.28515625" style="462" customWidth="1"/>
    <col min="8206" max="8206" width="12.5703125" style="462" customWidth="1"/>
    <col min="8207" max="8448" width="8.7109375" style="462"/>
    <col min="8449" max="8449" width="2.7109375" style="462" customWidth="1"/>
    <col min="8450" max="8450" width="14.140625" style="462" customWidth="1"/>
    <col min="8451" max="8452" width="8.7109375" style="462"/>
    <col min="8453" max="8453" width="8.28515625" style="462" customWidth="1"/>
    <col min="8454" max="8454" width="7.5703125" style="462" customWidth="1"/>
    <col min="8455" max="8456" width="6.7109375" style="462" customWidth="1"/>
    <col min="8457" max="8457" width="3.28515625" style="462" customWidth="1"/>
    <col min="8458" max="8458" width="7.5703125" style="462" customWidth="1"/>
    <col min="8459" max="8459" width="7.140625" style="462" customWidth="1"/>
    <col min="8460" max="8460" width="7.28515625" style="462" customWidth="1"/>
    <col min="8461" max="8461" width="12.28515625" style="462" customWidth="1"/>
    <col min="8462" max="8462" width="12.5703125" style="462" customWidth="1"/>
    <col min="8463" max="8704" width="8.7109375" style="462"/>
    <col min="8705" max="8705" width="2.7109375" style="462" customWidth="1"/>
    <col min="8706" max="8706" width="14.140625" style="462" customWidth="1"/>
    <col min="8707" max="8708" width="8.7109375" style="462"/>
    <col min="8709" max="8709" width="8.28515625" style="462" customWidth="1"/>
    <col min="8710" max="8710" width="7.5703125" style="462" customWidth="1"/>
    <col min="8711" max="8712" width="6.7109375" style="462" customWidth="1"/>
    <col min="8713" max="8713" width="3.28515625" style="462" customWidth="1"/>
    <col min="8714" max="8714" width="7.5703125" style="462" customWidth="1"/>
    <col min="8715" max="8715" width="7.140625" style="462" customWidth="1"/>
    <col min="8716" max="8716" width="7.28515625" style="462" customWidth="1"/>
    <col min="8717" max="8717" width="12.28515625" style="462" customWidth="1"/>
    <col min="8718" max="8718" width="12.5703125" style="462" customWidth="1"/>
    <col min="8719" max="8960" width="8.7109375" style="462"/>
    <col min="8961" max="8961" width="2.7109375" style="462" customWidth="1"/>
    <col min="8962" max="8962" width="14.140625" style="462" customWidth="1"/>
    <col min="8963" max="8964" width="8.7109375" style="462"/>
    <col min="8965" max="8965" width="8.28515625" style="462" customWidth="1"/>
    <col min="8966" max="8966" width="7.5703125" style="462" customWidth="1"/>
    <col min="8967" max="8968" width="6.7109375" style="462" customWidth="1"/>
    <col min="8969" max="8969" width="3.28515625" style="462" customWidth="1"/>
    <col min="8970" max="8970" width="7.5703125" style="462" customWidth="1"/>
    <col min="8971" max="8971" width="7.140625" style="462" customWidth="1"/>
    <col min="8972" max="8972" width="7.28515625" style="462" customWidth="1"/>
    <col min="8973" max="8973" width="12.28515625" style="462" customWidth="1"/>
    <col min="8974" max="8974" width="12.5703125" style="462" customWidth="1"/>
    <col min="8975" max="9216" width="8.7109375" style="462"/>
    <col min="9217" max="9217" width="2.7109375" style="462" customWidth="1"/>
    <col min="9218" max="9218" width="14.140625" style="462" customWidth="1"/>
    <col min="9219" max="9220" width="8.7109375" style="462"/>
    <col min="9221" max="9221" width="8.28515625" style="462" customWidth="1"/>
    <col min="9222" max="9222" width="7.5703125" style="462" customWidth="1"/>
    <col min="9223" max="9224" width="6.7109375" style="462" customWidth="1"/>
    <col min="9225" max="9225" width="3.28515625" style="462" customWidth="1"/>
    <col min="9226" max="9226" width="7.5703125" style="462" customWidth="1"/>
    <col min="9227" max="9227" width="7.140625" style="462" customWidth="1"/>
    <col min="9228" max="9228" width="7.28515625" style="462" customWidth="1"/>
    <col min="9229" max="9229" width="12.28515625" style="462" customWidth="1"/>
    <col min="9230" max="9230" width="12.5703125" style="462" customWidth="1"/>
    <col min="9231" max="9472" width="8.7109375" style="462"/>
    <col min="9473" max="9473" width="2.7109375" style="462" customWidth="1"/>
    <col min="9474" max="9474" width="14.140625" style="462" customWidth="1"/>
    <col min="9475" max="9476" width="8.7109375" style="462"/>
    <col min="9477" max="9477" width="8.28515625" style="462" customWidth="1"/>
    <col min="9478" max="9478" width="7.5703125" style="462" customWidth="1"/>
    <col min="9479" max="9480" width="6.7109375" style="462" customWidth="1"/>
    <col min="9481" max="9481" width="3.28515625" style="462" customWidth="1"/>
    <col min="9482" max="9482" width="7.5703125" style="462" customWidth="1"/>
    <col min="9483" max="9483" width="7.140625" style="462" customWidth="1"/>
    <col min="9484" max="9484" width="7.28515625" style="462" customWidth="1"/>
    <col min="9485" max="9485" width="12.28515625" style="462" customWidth="1"/>
    <col min="9486" max="9486" width="12.5703125" style="462" customWidth="1"/>
    <col min="9487" max="9728" width="8.7109375" style="462"/>
    <col min="9729" max="9729" width="2.7109375" style="462" customWidth="1"/>
    <col min="9730" max="9730" width="14.140625" style="462" customWidth="1"/>
    <col min="9731" max="9732" width="8.7109375" style="462"/>
    <col min="9733" max="9733" width="8.28515625" style="462" customWidth="1"/>
    <col min="9734" max="9734" width="7.5703125" style="462" customWidth="1"/>
    <col min="9735" max="9736" width="6.7109375" style="462" customWidth="1"/>
    <col min="9737" max="9737" width="3.28515625" style="462" customWidth="1"/>
    <col min="9738" max="9738" width="7.5703125" style="462" customWidth="1"/>
    <col min="9739" max="9739" width="7.140625" style="462" customWidth="1"/>
    <col min="9740" max="9740" width="7.28515625" style="462" customWidth="1"/>
    <col min="9741" max="9741" width="12.28515625" style="462" customWidth="1"/>
    <col min="9742" max="9742" width="12.5703125" style="462" customWidth="1"/>
    <col min="9743" max="9984" width="8.7109375" style="462"/>
    <col min="9985" max="9985" width="2.7109375" style="462" customWidth="1"/>
    <col min="9986" max="9986" width="14.140625" style="462" customWidth="1"/>
    <col min="9987" max="9988" width="8.7109375" style="462"/>
    <col min="9989" max="9989" width="8.28515625" style="462" customWidth="1"/>
    <col min="9990" max="9990" width="7.5703125" style="462" customWidth="1"/>
    <col min="9991" max="9992" width="6.7109375" style="462" customWidth="1"/>
    <col min="9993" max="9993" width="3.28515625" style="462" customWidth="1"/>
    <col min="9994" max="9994" width="7.5703125" style="462" customWidth="1"/>
    <col min="9995" max="9995" width="7.140625" style="462" customWidth="1"/>
    <col min="9996" max="9996" width="7.28515625" style="462" customWidth="1"/>
    <col min="9997" max="9997" width="12.28515625" style="462" customWidth="1"/>
    <col min="9998" max="9998" width="12.5703125" style="462" customWidth="1"/>
    <col min="9999" max="10240" width="8.7109375" style="462"/>
    <col min="10241" max="10241" width="2.7109375" style="462" customWidth="1"/>
    <col min="10242" max="10242" width="14.140625" style="462" customWidth="1"/>
    <col min="10243" max="10244" width="8.7109375" style="462"/>
    <col min="10245" max="10245" width="8.28515625" style="462" customWidth="1"/>
    <col min="10246" max="10246" width="7.5703125" style="462" customWidth="1"/>
    <col min="10247" max="10248" width="6.7109375" style="462" customWidth="1"/>
    <col min="10249" max="10249" width="3.28515625" style="462" customWidth="1"/>
    <col min="10250" max="10250" width="7.5703125" style="462" customWidth="1"/>
    <col min="10251" max="10251" width="7.140625" style="462" customWidth="1"/>
    <col min="10252" max="10252" width="7.28515625" style="462" customWidth="1"/>
    <col min="10253" max="10253" width="12.28515625" style="462" customWidth="1"/>
    <col min="10254" max="10254" width="12.5703125" style="462" customWidth="1"/>
    <col min="10255" max="10496" width="8.7109375" style="462"/>
    <col min="10497" max="10497" width="2.7109375" style="462" customWidth="1"/>
    <col min="10498" max="10498" width="14.140625" style="462" customWidth="1"/>
    <col min="10499" max="10500" width="8.7109375" style="462"/>
    <col min="10501" max="10501" width="8.28515625" style="462" customWidth="1"/>
    <col min="10502" max="10502" width="7.5703125" style="462" customWidth="1"/>
    <col min="10503" max="10504" width="6.7109375" style="462" customWidth="1"/>
    <col min="10505" max="10505" width="3.28515625" style="462" customWidth="1"/>
    <col min="10506" max="10506" width="7.5703125" style="462" customWidth="1"/>
    <col min="10507" max="10507" width="7.140625" style="462" customWidth="1"/>
    <col min="10508" max="10508" width="7.28515625" style="462" customWidth="1"/>
    <col min="10509" max="10509" width="12.28515625" style="462" customWidth="1"/>
    <col min="10510" max="10510" width="12.5703125" style="462" customWidth="1"/>
    <col min="10511" max="10752" width="8.7109375" style="462"/>
    <col min="10753" max="10753" width="2.7109375" style="462" customWidth="1"/>
    <col min="10754" max="10754" width="14.140625" style="462" customWidth="1"/>
    <col min="10755" max="10756" width="8.7109375" style="462"/>
    <col min="10757" max="10757" width="8.28515625" style="462" customWidth="1"/>
    <col min="10758" max="10758" width="7.5703125" style="462" customWidth="1"/>
    <col min="10759" max="10760" width="6.7109375" style="462" customWidth="1"/>
    <col min="10761" max="10761" width="3.28515625" style="462" customWidth="1"/>
    <col min="10762" max="10762" width="7.5703125" style="462" customWidth="1"/>
    <col min="10763" max="10763" width="7.140625" style="462" customWidth="1"/>
    <col min="10764" max="10764" width="7.28515625" style="462" customWidth="1"/>
    <col min="10765" max="10765" width="12.28515625" style="462" customWidth="1"/>
    <col min="10766" max="10766" width="12.5703125" style="462" customWidth="1"/>
    <col min="10767" max="11008" width="8.7109375" style="462"/>
    <col min="11009" max="11009" width="2.7109375" style="462" customWidth="1"/>
    <col min="11010" max="11010" width="14.140625" style="462" customWidth="1"/>
    <col min="11011" max="11012" width="8.7109375" style="462"/>
    <col min="11013" max="11013" width="8.28515625" style="462" customWidth="1"/>
    <col min="11014" max="11014" width="7.5703125" style="462" customWidth="1"/>
    <col min="11015" max="11016" width="6.7109375" style="462" customWidth="1"/>
    <col min="11017" max="11017" width="3.28515625" style="462" customWidth="1"/>
    <col min="11018" max="11018" width="7.5703125" style="462" customWidth="1"/>
    <col min="11019" max="11019" width="7.140625" style="462" customWidth="1"/>
    <col min="11020" max="11020" width="7.28515625" style="462" customWidth="1"/>
    <col min="11021" max="11021" width="12.28515625" style="462" customWidth="1"/>
    <col min="11022" max="11022" width="12.5703125" style="462" customWidth="1"/>
    <col min="11023" max="11264" width="8.7109375" style="462"/>
    <col min="11265" max="11265" width="2.7109375" style="462" customWidth="1"/>
    <col min="11266" max="11266" width="14.140625" style="462" customWidth="1"/>
    <col min="11267" max="11268" width="8.7109375" style="462"/>
    <col min="11269" max="11269" width="8.28515625" style="462" customWidth="1"/>
    <col min="11270" max="11270" width="7.5703125" style="462" customWidth="1"/>
    <col min="11271" max="11272" width="6.7109375" style="462" customWidth="1"/>
    <col min="11273" max="11273" width="3.28515625" style="462" customWidth="1"/>
    <col min="11274" max="11274" width="7.5703125" style="462" customWidth="1"/>
    <col min="11275" max="11275" width="7.140625" style="462" customWidth="1"/>
    <col min="11276" max="11276" width="7.28515625" style="462" customWidth="1"/>
    <col min="11277" max="11277" width="12.28515625" style="462" customWidth="1"/>
    <col min="11278" max="11278" width="12.5703125" style="462" customWidth="1"/>
    <col min="11279" max="11520" width="8.7109375" style="462"/>
    <col min="11521" max="11521" width="2.7109375" style="462" customWidth="1"/>
    <col min="11522" max="11522" width="14.140625" style="462" customWidth="1"/>
    <col min="11523" max="11524" width="8.7109375" style="462"/>
    <col min="11525" max="11525" width="8.28515625" style="462" customWidth="1"/>
    <col min="11526" max="11526" width="7.5703125" style="462" customWidth="1"/>
    <col min="11527" max="11528" width="6.7109375" style="462" customWidth="1"/>
    <col min="11529" max="11529" width="3.28515625" style="462" customWidth="1"/>
    <col min="11530" max="11530" width="7.5703125" style="462" customWidth="1"/>
    <col min="11531" max="11531" width="7.140625" style="462" customWidth="1"/>
    <col min="11532" max="11532" width="7.28515625" style="462" customWidth="1"/>
    <col min="11533" max="11533" width="12.28515625" style="462" customWidth="1"/>
    <col min="11534" max="11534" width="12.5703125" style="462" customWidth="1"/>
    <col min="11535" max="11776" width="8.7109375" style="462"/>
    <col min="11777" max="11777" width="2.7109375" style="462" customWidth="1"/>
    <col min="11778" max="11778" width="14.140625" style="462" customWidth="1"/>
    <col min="11779" max="11780" width="8.7109375" style="462"/>
    <col min="11781" max="11781" width="8.28515625" style="462" customWidth="1"/>
    <col min="11782" max="11782" width="7.5703125" style="462" customWidth="1"/>
    <col min="11783" max="11784" width="6.7109375" style="462" customWidth="1"/>
    <col min="11785" max="11785" width="3.28515625" style="462" customWidth="1"/>
    <col min="11786" max="11786" width="7.5703125" style="462" customWidth="1"/>
    <col min="11787" max="11787" width="7.140625" style="462" customWidth="1"/>
    <col min="11788" max="11788" width="7.28515625" style="462" customWidth="1"/>
    <col min="11789" max="11789" width="12.28515625" style="462" customWidth="1"/>
    <col min="11790" max="11790" width="12.5703125" style="462" customWidth="1"/>
    <col min="11791" max="12032" width="8.7109375" style="462"/>
    <col min="12033" max="12033" width="2.7109375" style="462" customWidth="1"/>
    <col min="12034" max="12034" width="14.140625" style="462" customWidth="1"/>
    <col min="12035" max="12036" width="8.7109375" style="462"/>
    <col min="12037" max="12037" width="8.28515625" style="462" customWidth="1"/>
    <col min="12038" max="12038" width="7.5703125" style="462" customWidth="1"/>
    <col min="12039" max="12040" width="6.7109375" style="462" customWidth="1"/>
    <col min="12041" max="12041" width="3.28515625" style="462" customWidth="1"/>
    <col min="12042" max="12042" width="7.5703125" style="462" customWidth="1"/>
    <col min="12043" max="12043" width="7.140625" style="462" customWidth="1"/>
    <col min="12044" max="12044" width="7.28515625" style="462" customWidth="1"/>
    <col min="12045" max="12045" width="12.28515625" style="462" customWidth="1"/>
    <col min="12046" max="12046" width="12.5703125" style="462" customWidth="1"/>
    <col min="12047" max="12288" width="8.7109375" style="462"/>
    <col min="12289" max="12289" width="2.7109375" style="462" customWidth="1"/>
    <col min="12290" max="12290" width="14.140625" style="462" customWidth="1"/>
    <col min="12291" max="12292" width="8.7109375" style="462"/>
    <col min="12293" max="12293" width="8.28515625" style="462" customWidth="1"/>
    <col min="12294" max="12294" width="7.5703125" style="462" customWidth="1"/>
    <col min="12295" max="12296" width="6.7109375" style="462" customWidth="1"/>
    <col min="12297" max="12297" width="3.28515625" style="462" customWidth="1"/>
    <col min="12298" max="12298" width="7.5703125" style="462" customWidth="1"/>
    <col min="12299" max="12299" width="7.140625" style="462" customWidth="1"/>
    <col min="12300" max="12300" width="7.28515625" style="462" customWidth="1"/>
    <col min="12301" max="12301" width="12.28515625" style="462" customWidth="1"/>
    <col min="12302" max="12302" width="12.5703125" style="462" customWidth="1"/>
    <col min="12303" max="12544" width="8.7109375" style="462"/>
    <col min="12545" max="12545" width="2.7109375" style="462" customWidth="1"/>
    <col min="12546" max="12546" width="14.140625" style="462" customWidth="1"/>
    <col min="12547" max="12548" width="8.7109375" style="462"/>
    <col min="12549" max="12549" width="8.28515625" style="462" customWidth="1"/>
    <col min="12550" max="12550" width="7.5703125" style="462" customWidth="1"/>
    <col min="12551" max="12552" width="6.7109375" style="462" customWidth="1"/>
    <col min="12553" max="12553" width="3.28515625" style="462" customWidth="1"/>
    <col min="12554" max="12554" width="7.5703125" style="462" customWidth="1"/>
    <col min="12555" max="12555" width="7.140625" style="462" customWidth="1"/>
    <col min="12556" max="12556" width="7.28515625" style="462" customWidth="1"/>
    <col min="12557" max="12557" width="12.28515625" style="462" customWidth="1"/>
    <col min="12558" max="12558" width="12.5703125" style="462" customWidth="1"/>
    <col min="12559" max="12800" width="8.7109375" style="462"/>
    <col min="12801" max="12801" width="2.7109375" style="462" customWidth="1"/>
    <col min="12802" max="12802" width="14.140625" style="462" customWidth="1"/>
    <col min="12803" max="12804" width="8.7109375" style="462"/>
    <col min="12805" max="12805" width="8.28515625" style="462" customWidth="1"/>
    <col min="12806" max="12806" width="7.5703125" style="462" customWidth="1"/>
    <col min="12807" max="12808" width="6.7109375" style="462" customWidth="1"/>
    <col min="12809" max="12809" width="3.28515625" style="462" customWidth="1"/>
    <col min="12810" max="12810" width="7.5703125" style="462" customWidth="1"/>
    <col min="12811" max="12811" width="7.140625" style="462" customWidth="1"/>
    <col min="12812" max="12812" width="7.28515625" style="462" customWidth="1"/>
    <col min="12813" max="12813" width="12.28515625" style="462" customWidth="1"/>
    <col min="12814" max="12814" width="12.5703125" style="462" customWidth="1"/>
    <col min="12815" max="13056" width="8.7109375" style="462"/>
    <col min="13057" max="13057" width="2.7109375" style="462" customWidth="1"/>
    <col min="13058" max="13058" width="14.140625" style="462" customWidth="1"/>
    <col min="13059" max="13060" width="8.7109375" style="462"/>
    <col min="13061" max="13061" width="8.28515625" style="462" customWidth="1"/>
    <col min="13062" max="13062" width="7.5703125" style="462" customWidth="1"/>
    <col min="13063" max="13064" width="6.7109375" style="462" customWidth="1"/>
    <col min="13065" max="13065" width="3.28515625" style="462" customWidth="1"/>
    <col min="13066" max="13066" width="7.5703125" style="462" customWidth="1"/>
    <col min="13067" max="13067" width="7.140625" style="462" customWidth="1"/>
    <col min="13068" max="13068" width="7.28515625" style="462" customWidth="1"/>
    <col min="13069" max="13069" width="12.28515625" style="462" customWidth="1"/>
    <col min="13070" max="13070" width="12.5703125" style="462" customWidth="1"/>
    <col min="13071" max="13312" width="8.7109375" style="462"/>
    <col min="13313" max="13313" width="2.7109375" style="462" customWidth="1"/>
    <col min="13314" max="13314" width="14.140625" style="462" customWidth="1"/>
    <col min="13315" max="13316" width="8.7109375" style="462"/>
    <col min="13317" max="13317" width="8.28515625" style="462" customWidth="1"/>
    <col min="13318" max="13318" width="7.5703125" style="462" customWidth="1"/>
    <col min="13319" max="13320" width="6.7109375" style="462" customWidth="1"/>
    <col min="13321" max="13321" width="3.28515625" style="462" customWidth="1"/>
    <col min="13322" max="13322" width="7.5703125" style="462" customWidth="1"/>
    <col min="13323" max="13323" width="7.140625" style="462" customWidth="1"/>
    <col min="13324" max="13324" width="7.28515625" style="462" customWidth="1"/>
    <col min="13325" max="13325" width="12.28515625" style="462" customWidth="1"/>
    <col min="13326" max="13326" width="12.5703125" style="462" customWidth="1"/>
    <col min="13327" max="13568" width="8.7109375" style="462"/>
    <col min="13569" max="13569" width="2.7109375" style="462" customWidth="1"/>
    <col min="13570" max="13570" width="14.140625" style="462" customWidth="1"/>
    <col min="13571" max="13572" width="8.7109375" style="462"/>
    <col min="13573" max="13573" width="8.28515625" style="462" customWidth="1"/>
    <col min="13574" max="13574" width="7.5703125" style="462" customWidth="1"/>
    <col min="13575" max="13576" width="6.7109375" style="462" customWidth="1"/>
    <col min="13577" max="13577" width="3.28515625" style="462" customWidth="1"/>
    <col min="13578" max="13578" width="7.5703125" style="462" customWidth="1"/>
    <col min="13579" max="13579" width="7.140625" style="462" customWidth="1"/>
    <col min="13580" max="13580" width="7.28515625" style="462" customWidth="1"/>
    <col min="13581" max="13581" width="12.28515625" style="462" customWidth="1"/>
    <col min="13582" max="13582" width="12.5703125" style="462" customWidth="1"/>
    <col min="13583" max="13824" width="8.7109375" style="462"/>
    <col min="13825" max="13825" width="2.7109375" style="462" customWidth="1"/>
    <col min="13826" max="13826" width="14.140625" style="462" customWidth="1"/>
    <col min="13827" max="13828" width="8.7109375" style="462"/>
    <col min="13829" max="13829" width="8.28515625" style="462" customWidth="1"/>
    <col min="13830" max="13830" width="7.5703125" style="462" customWidth="1"/>
    <col min="13831" max="13832" width="6.7109375" style="462" customWidth="1"/>
    <col min="13833" max="13833" width="3.28515625" style="462" customWidth="1"/>
    <col min="13834" max="13834" width="7.5703125" style="462" customWidth="1"/>
    <col min="13835" max="13835" width="7.140625" style="462" customWidth="1"/>
    <col min="13836" max="13836" width="7.28515625" style="462" customWidth="1"/>
    <col min="13837" max="13837" width="12.28515625" style="462" customWidth="1"/>
    <col min="13838" max="13838" width="12.5703125" style="462" customWidth="1"/>
    <col min="13839" max="14080" width="8.7109375" style="462"/>
    <col min="14081" max="14081" width="2.7109375" style="462" customWidth="1"/>
    <col min="14082" max="14082" width="14.140625" style="462" customWidth="1"/>
    <col min="14083" max="14084" width="8.7109375" style="462"/>
    <col min="14085" max="14085" width="8.28515625" style="462" customWidth="1"/>
    <col min="14086" max="14086" width="7.5703125" style="462" customWidth="1"/>
    <col min="14087" max="14088" width="6.7109375" style="462" customWidth="1"/>
    <col min="14089" max="14089" width="3.28515625" style="462" customWidth="1"/>
    <col min="14090" max="14090" width="7.5703125" style="462" customWidth="1"/>
    <col min="14091" max="14091" width="7.140625" style="462" customWidth="1"/>
    <col min="14092" max="14092" width="7.28515625" style="462" customWidth="1"/>
    <col min="14093" max="14093" width="12.28515625" style="462" customWidth="1"/>
    <col min="14094" max="14094" width="12.5703125" style="462" customWidth="1"/>
    <col min="14095" max="14336" width="8.7109375" style="462"/>
    <col min="14337" max="14337" width="2.7109375" style="462" customWidth="1"/>
    <col min="14338" max="14338" width="14.140625" style="462" customWidth="1"/>
    <col min="14339" max="14340" width="8.7109375" style="462"/>
    <col min="14341" max="14341" width="8.28515625" style="462" customWidth="1"/>
    <col min="14342" max="14342" width="7.5703125" style="462" customWidth="1"/>
    <col min="14343" max="14344" width="6.7109375" style="462" customWidth="1"/>
    <col min="14345" max="14345" width="3.28515625" style="462" customWidth="1"/>
    <col min="14346" max="14346" width="7.5703125" style="462" customWidth="1"/>
    <col min="14347" max="14347" width="7.140625" style="462" customWidth="1"/>
    <col min="14348" max="14348" width="7.28515625" style="462" customWidth="1"/>
    <col min="14349" max="14349" width="12.28515625" style="462" customWidth="1"/>
    <col min="14350" max="14350" width="12.5703125" style="462" customWidth="1"/>
    <col min="14351" max="14592" width="8.7109375" style="462"/>
    <col min="14593" max="14593" width="2.7109375" style="462" customWidth="1"/>
    <col min="14594" max="14594" width="14.140625" style="462" customWidth="1"/>
    <col min="14595" max="14596" width="8.7109375" style="462"/>
    <col min="14597" max="14597" width="8.28515625" style="462" customWidth="1"/>
    <col min="14598" max="14598" width="7.5703125" style="462" customWidth="1"/>
    <col min="14599" max="14600" width="6.7109375" style="462" customWidth="1"/>
    <col min="14601" max="14601" width="3.28515625" style="462" customWidth="1"/>
    <col min="14602" max="14602" width="7.5703125" style="462" customWidth="1"/>
    <col min="14603" max="14603" width="7.140625" style="462" customWidth="1"/>
    <col min="14604" max="14604" width="7.28515625" style="462" customWidth="1"/>
    <col min="14605" max="14605" width="12.28515625" style="462" customWidth="1"/>
    <col min="14606" max="14606" width="12.5703125" style="462" customWidth="1"/>
    <col min="14607" max="14848" width="8.7109375" style="462"/>
    <col min="14849" max="14849" width="2.7109375" style="462" customWidth="1"/>
    <col min="14850" max="14850" width="14.140625" style="462" customWidth="1"/>
    <col min="14851" max="14852" width="8.7109375" style="462"/>
    <col min="14853" max="14853" width="8.28515625" style="462" customWidth="1"/>
    <col min="14854" max="14854" width="7.5703125" style="462" customWidth="1"/>
    <col min="14855" max="14856" width="6.7109375" style="462" customWidth="1"/>
    <col min="14857" max="14857" width="3.28515625" style="462" customWidth="1"/>
    <col min="14858" max="14858" width="7.5703125" style="462" customWidth="1"/>
    <col min="14859" max="14859" width="7.140625" style="462" customWidth="1"/>
    <col min="14860" max="14860" width="7.28515625" style="462" customWidth="1"/>
    <col min="14861" max="14861" width="12.28515625" style="462" customWidth="1"/>
    <col min="14862" max="14862" width="12.5703125" style="462" customWidth="1"/>
    <col min="14863" max="15104" width="8.7109375" style="462"/>
    <col min="15105" max="15105" width="2.7109375" style="462" customWidth="1"/>
    <col min="15106" max="15106" width="14.140625" style="462" customWidth="1"/>
    <col min="15107" max="15108" width="8.7109375" style="462"/>
    <col min="15109" max="15109" width="8.28515625" style="462" customWidth="1"/>
    <col min="15110" max="15110" width="7.5703125" style="462" customWidth="1"/>
    <col min="15111" max="15112" width="6.7109375" style="462" customWidth="1"/>
    <col min="15113" max="15113" width="3.28515625" style="462" customWidth="1"/>
    <col min="15114" max="15114" width="7.5703125" style="462" customWidth="1"/>
    <col min="15115" max="15115" width="7.140625" style="462" customWidth="1"/>
    <col min="15116" max="15116" width="7.28515625" style="462" customWidth="1"/>
    <col min="15117" max="15117" width="12.28515625" style="462" customWidth="1"/>
    <col min="15118" max="15118" width="12.5703125" style="462" customWidth="1"/>
    <col min="15119" max="15360" width="8.7109375" style="462"/>
    <col min="15361" max="15361" width="2.7109375" style="462" customWidth="1"/>
    <col min="15362" max="15362" width="14.140625" style="462" customWidth="1"/>
    <col min="15363" max="15364" width="8.7109375" style="462"/>
    <col min="15365" max="15365" width="8.28515625" style="462" customWidth="1"/>
    <col min="15366" max="15366" width="7.5703125" style="462" customWidth="1"/>
    <col min="15367" max="15368" width="6.7109375" style="462" customWidth="1"/>
    <col min="15369" max="15369" width="3.28515625" style="462" customWidth="1"/>
    <col min="15370" max="15370" width="7.5703125" style="462" customWidth="1"/>
    <col min="15371" max="15371" width="7.140625" style="462" customWidth="1"/>
    <col min="15372" max="15372" width="7.28515625" style="462" customWidth="1"/>
    <col min="15373" max="15373" width="12.28515625" style="462" customWidth="1"/>
    <col min="15374" max="15374" width="12.5703125" style="462" customWidth="1"/>
    <col min="15375" max="15616" width="8.7109375" style="462"/>
    <col min="15617" max="15617" width="2.7109375" style="462" customWidth="1"/>
    <col min="15618" max="15618" width="14.140625" style="462" customWidth="1"/>
    <col min="15619" max="15620" width="8.7109375" style="462"/>
    <col min="15621" max="15621" width="8.28515625" style="462" customWidth="1"/>
    <col min="15622" max="15622" width="7.5703125" style="462" customWidth="1"/>
    <col min="15623" max="15624" width="6.7109375" style="462" customWidth="1"/>
    <col min="15625" max="15625" width="3.28515625" style="462" customWidth="1"/>
    <col min="15626" max="15626" width="7.5703125" style="462" customWidth="1"/>
    <col min="15627" max="15627" width="7.140625" style="462" customWidth="1"/>
    <col min="15628" max="15628" width="7.28515625" style="462" customWidth="1"/>
    <col min="15629" max="15629" width="12.28515625" style="462" customWidth="1"/>
    <col min="15630" max="15630" width="12.5703125" style="462" customWidth="1"/>
    <col min="15631" max="15872" width="8.7109375" style="462"/>
    <col min="15873" max="15873" width="2.7109375" style="462" customWidth="1"/>
    <col min="15874" max="15874" width="14.140625" style="462" customWidth="1"/>
    <col min="15875" max="15876" width="8.7109375" style="462"/>
    <col min="15877" max="15877" width="8.28515625" style="462" customWidth="1"/>
    <col min="15878" max="15878" width="7.5703125" style="462" customWidth="1"/>
    <col min="15879" max="15880" width="6.7109375" style="462" customWidth="1"/>
    <col min="15881" max="15881" width="3.28515625" style="462" customWidth="1"/>
    <col min="15882" max="15882" width="7.5703125" style="462" customWidth="1"/>
    <col min="15883" max="15883" width="7.140625" style="462" customWidth="1"/>
    <col min="15884" max="15884" width="7.28515625" style="462" customWidth="1"/>
    <col min="15885" max="15885" width="12.28515625" style="462" customWidth="1"/>
    <col min="15886" max="15886" width="12.5703125" style="462" customWidth="1"/>
    <col min="15887" max="16128" width="8.7109375" style="462"/>
    <col min="16129" max="16129" width="2.7109375" style="462" customWidth="1"/>
    <col min="16130" max="16130" width="14.140625" style="462" customWidth="1"/>
    <col min="16131" max="16132" width="8.7109375" style="462"/>
    <col min="16133" max="16133" width="8.28515625" style="462" customWidth="1"/>
    <col min="16134" max="16134" width="7.5703125" style="462" customWidth="1"/>
    <col min="16135" max="16136" width="6.7109375" style="462" customWidth="1"/>
    <col min="16137" max="16137" width="3.28515625" style="462" customWidth="1"/>
    <col min="16138" max="16138" width="7.5703125" style="462" customWidth="1"/>
    <col min="16139" max="16139" width="7.140625" style="462" customWidth="1"/>
    <col min="16140" max="16140" width="7.28515625" style="462" customWidth="1"/>
    <col min="16141" max="16141" width="12.28515625" style="462" customWidth="1"/>
    <col min="16142" max="16142" width="12.5703125" style="462" customWidth="1"/>
    <col min="16143" max="16384" width="8.7109375" style="462"/>
  </cols>
  <sheetData>
    <row r="1" spans="1:14" x14ac:dyDescent="0.25">
      <c r="A1" s="636" t="s">
        <v>1401</v>
      </c>
      <c r="B1" s="637"/>
      <c r="C1" s="638"/>
    </row>
    <row r="2" spans="1:14" x14ac:dyDescent="0.25">
      <c r="A2" s="639" t="s">
        <v>1402</v>
      </c>
      <c r="B2" s="640"/>
      <c r="C2" s="641"/>
    </row>
    <row r="3" spans="1:14" ht="15.75" thickBot="1" x14ac:dyDescent="0.3">
      <c r="A3" s="642" t="s">
        <v>1403</v>
      </c>
      <c r="B3" s="643"/>
      <c r="C3" s="644"/>
    </row>
    <row r="4" spans="1:14" x14ac:dyDescent="0.25">
      <c r="A4" s="669" t="s">
        <v>1479</v>
      </c>
      <c r="B4" s="669"/>
      <c r="C4" s="669"/>
      <c r="D4" s="669"/>
      <c r="E4" s="669"/>
      <c r="F4" s="669"/>
      <c r="G4" s="669"/>
      <c r="H4" s="669"/>
      <c r="I4" s="669"/>
      <c r="J4" s="669"/>
      <c r="K4" s="669"/>
      <c r="L4" s="669"/>
      <c r="M4" s="669"/>
      <c r="N4" s="669"/>
    </row>
    <row r="5" spans="1:14" ht="34.5" thickBot="1" x14ac:dyDescent="0.3">
      <c r="A5" s="430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thickBot="1" x14ac:dyDescent="0.3">
      <c r="A6" s="463">
        <v>1</v>
      </c>
      <c r="B6" s="615" t="s">
        <v>1480</v>
      </c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6"/>
    </row>
    <row r="7" spans="1:14" s="469" customFormat="1" ht="34.5" thickBot="1" x14ac:dyDescent="0.25">
      <c r="A7" s="464">
        <v>1</v>
      </c>
      <c r="B7" s="415" t="s">
        <v>526</v>
      </c>
      <c r="C7" s="415" t="s">
        <v>519</v>
      </c>
      <c r="D7" s="465" t="s">
        <v>34</v>
      </c>
      <c r="E7" s="415" t="s">
        <v>520</v>
      </c>
      <c r="F7" s="416">
        <v>738</v>
      </c>
      <c r="G7" s="417">
        <v>2</v>
      </c>
      <c r="H7" s="466">
        <v>167</v>
      </c>
      <c r="I7" s="465" t="s">
        <v>60</v>
      </c>
      <c r="J7" s="465" t="s">
        <v>1481</v>
      </c>
      <c r="K7" s="465" t="s">
        <v>1482</v>
      </c>
      <c r="L7" s="465" t="s">
        <v>63</v>
      </c>
      <c r="M7" s="467">
        <v>7878631000</v>
      </c>
      <c r="N7" s="468">
        <v>7878636559</v>
      </c>
    </row>
    <row r="8" spans="1:14" s="469" customFormat="1" ht="13.5" thickBot="1" x14ac:dyDescent="0.25">
      <c r="A8" s="470"/>
      <c r="B8" s="334"/>
      <c r="C8" s="471"/>
      <c r="D8" s="471"/>
      <c r="E8" s="471"/>
      <c r="F8" s="335"/>
      <c r="G8" s="424"/>
      <c r="H8" s="413">
        <f>H7</f>
        <v>167</v>
      </c>
      <c r="I8" s="471"/>
      <c r="J8" s="471"/>
      <c r="K8" s="471"/>
      <c r="L8" s="471"/>
      <c r="M8" s="472"/>
      <c r="N8" s="472"/>
    </row>
    <row r="9" spans="1:14" s="469" customFormat="1" ht="13.5" thickBot="1" x14ac:dyDescent="0.25">
      <c r="A9" s="473">
        <v>1</v>
      </c>
      <c r="B9" s="666" t="s">
        <v>1483</v>
      </c>
      <c r="C9" s="666"/>
      <c r="D9" s="666"/>
      <c r="E9" s="666"/>
      <c r="F9" s="666"/>
      <c r="G9" s="666"/>
      <c r="H9" s="666"/>
      <c r="I9" s="666"/>
      <c r="J9" s="666"/>
      <c r="K9" s="666"/>
      <c r="L9" s="666"/>
      <c r="M9" s="666"/>
      <c r="N9" s="667"/>
    </row>
    <row r="10" spans="1:14" s="469" customFormat="1" ht="23.25" thickBot="1" x14ac:dyDescent="0.25">
      <c r="A10" s="474">
        <v>1</v>
      </c>
      <c r="B10" s="365" t="s">
        <v>1484</v>
      </c>
      <c r="C10" s="365" t="s">
        <v>77</v>
      </c>
      <c r="D10" s="475" t="s">
        <v>34</v>
      </c>
      <c r="E10" s="365" t="s">
        <v>59</v>
      </c>
      <c r="F10" s="366">
        <v>979</v>
      </c>
      <c r="G10" s="367">
        <v>5</v>
      </c>
      <c r="H10" s="368">
        <v>283</v>
      </c>
      <c r="I10" s="475" t="s">
        <v>114</v>
      </c>
      <c r="J10" s="475" t="s">
        <v>1485</v>
      </c>
      <c r="K10" s="475" t="s">
        <v>1486</v>
      </c>
      <c r="L10" s="475" t="s">
        <v>1487</v>
      </c>
      <c r="M10" s="476">
        <v>7877915151</v>
      </c>
      <c r="N10" s="477" t="s">
        <v>34</v>
      </c>
    </row>
    <row r="11" spans="1:14" s="469" customFormat="1" ht="13.5" thickBot="1" x14ac:dyDescent="0.25">
      <c r="A11" s="470"/>
      <c r="B11" s="334"/>
      <c r="C11" s="471"/>
      <c r="D11" s="471"/>
      <c r="E11" s="471"/>
      <c r="F11" s="335"/>
      <c r="G11" s="424"/>
      <c r="H11" s="478">
        <f>SUM(H10:H10)</f>
        <v>283</v>
      </c>
      <c r="I11" s="471"/>
      <c r="J11" s="471"/>
      <c r="K11" s="471"/>
      <c r="L11" s="471"/>
      <c r="M11" s="472"/>
      <c r="N11" s="472"/>
    </row>
    <row r="12" spans="1:14" s="469" customFormat="1" ht="13.5" thickBot="1" x14ac:dyDescent="0.25">
      <c r="A12" s="479">
        <v>2</v>
      </c>
      <c r="B12" s="622" t="s">
        <v>1488</v>
      </c>
      <c r="C12" s="622"/>
      <c r="D12" s="622"/>
      <c r="E12" s="622"/>
      <c r="F12" s="622"/>
      <c r="G12" s="622"/>
      <c r="H12" s="622"/>
      <c r="I12" s="622"/>
      <c r="J12" s="622"/>
      <c r="K12" s="622"/>
      <c r="L12" s="622"/>
      <c r="M12" s="622"/>
      <c r="N12" s="623"/>
    </row>
    <row r="13" spans="1:14" s="469" customFormat="1" ht="45" x14ac:dyDescent="0.2">
      <c r="A13" s="346">
        <v>1</v>
      </c>
      <c r="B13" s="344" t="s">
        <v>718</v>
      </c>
      <c r="C13" s="344" t="s">
        <v>719</v>
      </c>
      <c r="D13" s="480" t="s">
        <v>720</v>
      </c>
      <c r="E13" s="480" t="s">
        <v>707</v>
      </c>
      <c r="F13" s="347">
        <v>646</v>
      </c>
      <c r="G13" s="341">
        <v>1</v>
      </c>
      <c r="H13" s="374">
        <v>15</v>
      </c>
      <c r="I13" s="480" t="s">
        <v>114</v>
      </c>
      <c r="J13" s="480" t="s">
        <v>721</v>
      </c>
      <c r="K13" s="480" t="s">
        <v>722</v>
      </c>
      <c r="L13" s="480" t="s">
        <v>723</v>
      </c>
      <c r="M13" s="481">
        <v>7876261008</v>
      </c>
      <c r="N13" s="482" t="s">
        <v>34</v>
      </c>
    </row>
    <row r="14" spans="1:14" s="469" customFormat="1" ht="34.5" thickBot="1" x14ac:dyDescent="0.25">
      <c r="A14" s="474">
        <v>2</v>
      </c>
      <c r="B14" s="365" t="s">
        <v>705</v>
      </c>
      <c r="C14" s="365" t="s">
        <v>1489</v>
      </c>
      <c r="D14" s="365" t="s">
        <v>1490</v>
      </c>
      <c r="E14" s="365" t="s">
        <v>707</v>
      </c>
      <c r="F14" s="366">
        <v>646</v>
      </c>
      <c r="G14" s="367">
        <v>0</v>
      </c>
      <c r="H14" s="377">
        <v>104</v>
      </c>
      <c r="I14" s="475" t="s">
        <v>60</v>
      </c>
      <c r="J14" s="475" t="s">
        <v>708</v>
      </c>
      <c r="K14" s="475" t="s">
        <v>709</v>
      </c>
      <c r="L14" s="475" t="s">
        <v>63</v>
      </c>
      <c r="M14" s="476">
        <v>7876260700</v>
      </c>
      <c r="N14" s="477">
        <v>7872782611</v>
      </c>
    </row>
    <row r="15" spans="1:14" s="469" customFormat="1" ht="13.5" thickBot="1" x14ac:dyDescent="0.25">
      <c r="A15" s="470"/>
      <c r="B15" s="334"/>
      <c r="C15" s="471"/>
      <c r="D15" s="471"/>
      <c r="E15" s="471"/>
      <c r="F15" s="335"/>
      <c r="G15" s="424"/>
      <c r="H15" s="483">
        <f>SUM(H13:H14)</f>
        <v>119</v>
      </c>
      <c r="I15" s="471"/>
      <c r="J15" s="471"/>
      <c r="K15" s="471"/>
      <c r="L15" s="471"/>
      <c r="M15" s="472"/>
      <c r="N15" s="472"/>
    </row>
    <row r="16" spans="1:14" s="469" customFormat="1" ht="13.5" thickBot="1" x14ac:dyDescent="0.25">
      <c r="A16" s="484">
        <v>1</v>
      </c>
      <c r="B16" s="595" t="s">
        <v>1491</v>
      </c>
      <c r="C16" s="595"/>
      <c r="D16" s="595"/>
      <c r="E16" s="595"/>
      <c r="F16" s="595"/>
      <c r="G16" s="595"/>
      <c r="H16" s="595"/>
      <c r="I16" s="595"/>
      <c r="J16" s="595"/>
      <c r="K16" s="595"/>
      <c r="L16" s="595"/>
      <c r="M16" s="595"/>
      <c r="N16" s="596"/>
    </row>
    <row r="17" spans="1:14" s="469" customFormat="1" ht="23.25" thickBot="1" x14ac:dyDescent="0.25">
      <c r="A17" s="346">
        <v>1</v>
      </c>
      <c r="B17" s="344" t="s">
        <v>936</v>
      </c>
      <c r="C17" s="344" t="s">
        <v>937</v>
      </c>
      <c r="D17" s="480" t="s">
        <v>34</v>
      </c>
      <c r="E17" s="480" t="s">
        <v>917</v>
      </c>
      <c r="F17" s="347">
        <v>662</v>
      </c>
      <c r="G17" s="341">
        <v>1</v>
      </c>
      <c r="H17" s="485">
        <v>37</v>
      </c>
      <c r="I17" s="480" t="s">
        <v>40</v>
      </c>
      <c r="J17" s="480" t="s">
        <v>938</v>
      </c>
      <c r="K17" s="480" t="s">
        <v>939</v>
      </c>
      <c r="L17" s="480" t="s">
        <v>43</v>
      </c>
      <c r="M17" s="481">
        <v>7878729554</v>
      </c>
      <c r="N17" s="482">
        <v>7878729553</v>
      </c>
    </row>
    <row r="18" spans="1:14" ht="15.75" thickBot="1" x14ac:dyDescent="0.3">
      <c r="H18" s="447">
        <f>SUM(H17:H17)</f>
        <v>37</v>
      </c>
    </row>
    <row r="20" spans="1:14" x14ac:dyDescent="0.25">
      <c r="A20" s="668" t="s">
        <v>1492</v>
      </c>
      <c r="B20" s="668"/>
      <c r="C20" s="668"/>
      <c r="D20" s="668"/>
      <c r="E20" s="668"/>
      <c r="F20" s="668"/>
      <c r="G20" s="668"/>
      <c r="H20" s="402">
        <f>+H8+H11+H15+H18</f>
        <v>606</v>
      </c>
    </row>
    <row r="21" spans="1:14" x14ac:dyDescent="0.25">
      <c r="A21" s="635" t="s">
        <v>1493</v>
      </c>
      <c r="B21" s="635"/>
      <c r="C21" s="635"/>
      <c r="D21" s="635"/>
      <c r="E21" s="635"/>
      <c r="F21" s="635"/>
      <c r="G21" s="635"/>
      <c r="H21" s="488">
        <f>A6+A9+A12+A16</f>
        <v>5</v>
      </c>
    </row>
  </sheetData>
  <mergeCells count="10">
    <mergeCell ref="B12:N12"/>
    <mergeCell ref="B16:N16"/>
    <mergeCell ref="A20:G20"/>
    <mergeCell ref="A21:G21"/>
    <mergeCell ref="A1:C1"/>
    <mergeCell ref="A2:C2"/>
    <mergeCell ref="A3:C3"/>
    <mergeCell ref="A4:N4"/>
    <mergeCell ref="B6:N6"/>
    <mergeCell ref="B9:N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ED8CF-A630-4787-B128-E3A5A3CCCBBF}">
  <dimension ref="A1:N17"/>
  <sheetViews>
    <sheetView workbookViewId="0">
      <selection sqref="A1:C1"/>
    </sheetView>
  </sheetViews>
  <sheetFormatPr defaultColWidth="11" defaultRowHeight="15" x14ac:dyDescent="0.25"/>
  <cols>
    <col min="1" max="16384" width="11" style="241"/>
  </cols>
  <sheetData>
    <row r="1" spans="1:14" x14ac:dyDescent="0.25">
      <c r="A1" s="636" t="s">
        <v>1401</v>
      </c>
      <c r="B1" s="637"/>
      <c r="C1" s="638"/>
    </row>
    <row r="2" spans="1:14" x14ac:dyDescent="0.25">
      <c r="A2" s="639" t="s">
        <v>1402</v>
      </c>
      <c r="B2" s="640"/>
      <c r="C2" s="641"/>
    </row>
    <row r="3" spans="1:14" ht="15.75" thickBot="1" x14ac:dyDescent="0.3">
      <c r="A3" s="642" t="s">
        <v>1403</v>
      </c>
      <c r="B3" s="643"/>
      <c r="C3" s="644"/>
    </row>
    <row r="4" spans="1:14" x14ac:dyDescent="0.25">
      <c r="A4" s="669" t="s">
        <v>1494</v>
      </c>
      <c r="B4" s="671"/>
      <c r="C4" s="671"/>
      <c r="D4" s="671"/>
      <c r="E4" s="671"/>
      <c r="F4" s="671"/>
      <c r="G4" s="671"/>
      <c r="H4" s="671"/>
      <c r="I4" s="671"/>
      <c r="J4" s="671"/>
      <c r="K4" s="671"/>
      <c r="L4" s="671"/>
      <c r="M4" s="671"/>
      <c r="N4" s="671"/>
    </row>
    <row r="5" spans="1:14" s="315" customFormat="1" ht="23.25" thickBot="1" x14ac:dyDescent="0.3">
      <c r="A5" s="430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315" customFormat="1" ht="13.5" thickBot="1" x14ac:dyDescent="0.3">
      <c r="A6" s="463">
        <v>4</v>
      </c>
      <c r="B6" s="615" t="s">
        <v>1495</v>
      </c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6"/>
    </row>
    <row r="7" spans="1:14" s="57" customFormat="1" ht="45" x14ac:dyDescent="0.2">
      <c r="A7" s="373">
        <v>1</v>
      </c>
      <c r="B7" s="344" t="s">
        <v>618</v>
      </c>
      <c r="C7" s="344" t="s">
        <v>619</v>
      </c>
      <c r="D7" s="344" t="s">
        <v>34</v>
      </c>
      <c r="E7" s="344" t="s">
        <v>595</v>
      </c>
      <c r="F7" s="347">
        <v>745</v>
      </c>
      <c r="G7" s="341">
        <v>9</v>
      </c>
      <c r="H7" s="489">
        <v>400</v>
      </c>
      <c r="I7" s="344" t="s">
        <v>114</v>
      </c>
      <c r="J7" s="344" t="s">
        <v>620</v>
      </c>
      <c r="K7" s="490" t="s">
        <v>621</v>
      </c>
      <c r="L7" s="344" t="s">
        <v>63</v>
      </c>
      <c r="M7" s="348">
        <v>7878886000</v>
      </c>
      <c r="N7" s="332">
        <v>7878886235</v>
      </c>
    </row>
    <row r="8" spans="1:14" s="57" customFormat="1" ht="33.75" x14ac:dyDescent="0.2">
      <c r="A8" s="373">
        <f>+A7+1</f>
        <v>2</v>
      </c>
      <c r="B8" s="112" t="s">
        <v>635</v>
      </c>
      <c r="C8" s="112" t="s">
        <v>1496</v>
      </c>
      <c r="D8" s="112" t="s">
        <v>637</v>
      </c>
      <c r="E8" s="344" t="s">
        <v>595</v>
      </c>
      <c r="F8" s="347">
        <v>745</v>
      </c>
      <c r="G8" s="328">
        <v>5</v>
      </c>
      <c r="H8" s="329">
        <v>312</v>
      </c>
      <c r="I8" s="112" t="s">
        <v>60</v>
      </c>
      <c r="J8" s="112" t="s">
        <v>351</v>
      </c>
      <c r="K8" s="491" t="s">
        <v>352</v>
      </c>
      <c r="L8" s="344" t="s">
        <v>63</v>
      </c>
      <c r="M8" s="330" t="s">
        <v>638</v>
      </c>
      <c r="N8" s="331"/>
    </row>
    <row r="9" spans="1:14" s="57" customFormat="1" ht="45" x14ac:dyDescent="0.2">
      <c r="A9" s="373">
        <f t="shared" ref="A9:A10" si="0">+A8+1</f>
        <v>3</v>
      </c>
      <c r="B9" s="492" t="s">
        <v>1233</v>
      </c>
      <c r="C9" s="492" t="s">
        <v>1497</v>
      </c>
      <c r="D9" s="492"/>
      <c r="E9" s="492" t="s">
        <v>542</v>
      </c>
      <c r="F9" s="493">
        <v>971</v>
      </c>
      <c r="G9" s="494">
        <v>7</v>
      </c>
      <c r="H9" s="495">
        <v>107</v>
      </c>
      <c r="I9" s="492" t="s">
        <v>69</v>
      </c>
      <c r="J9" s="492" t="s">
        <v>1498</v>
      </c>
      <c r="K9" s="496" t="s">
        <v>1235</v>
      </c>
      <c r="L9" s="344" t="s">
        <v>63</v>
      </c>
      <c r="M9" s="497" t="s">
        <v>553</v>
      </c>
      <c r="N9" s="498" t="s">
        <v>34</v>
      </c>
    </row>
    <row r="10" spans="1:14" s="57" customFormat="1" ht="57" thickBot="1" x14ac:dyDescent="0.25">
      <c r="A10" s="373">
        <f t="shared" si="0"/>
        <v>4</v>
      </c>
      <c r="B10" s="365" t="s">
        <v>518</v>
      </c>
      <c r="C10" s="365" t="s">
        <v>519</v>
      </c>
      <c r="D10" s="365" t="s">
        <v>34</v>
      </c>
      <c r="E10" s="365" t="s">
        <v>520</v>
      </c>
      <c r="F10" s="366">
        <v>738</v>
      </c>
      <c r="G10" s="367">
        <v>26</v>
      </c>
      <c r="H10" s="499">
        <v>750</v>
      </c>
      <c r="I10" s="365" t="s">
        <v>114</v>
      </c>
      <c r="J10" s="365" t="s">
        <v>1499</v>
      </c>
      <c r="K10" s="365" t="s">
        <v>1482</v>
      </c>
      <c r="L10" s="365" t="s">
        <v>63</v>
      </c>
      <c r="M10" s="369">
        <v>7878631000</v>
      </c>
      <c r="N10" s="370">
        <v>7878636559</v>
      </c>
    </row>
    <row r="11" spans="1:14" s="57" customFormat="1" ht="13.5" thickBot="1" x14ac:dyDescent="0.25">
      <c r="A11" s="333"/>
      <c r="B11" s="334"/>
      <c r="C11" s="334"/>
      <c r="D11" s="334"/>
      <c r="E11" s="334"/>
      <c r="F11" s="335"/>
      <c r="G11" s="424"/>
      <c r="H11" s="500">
        <f>SUM(H7:H10)</f>
        <v>1569</v>
      </c>
      <c r="I11" s="334"/>
      <c r="J11" s="334"/>
      <c r="K11" s="334"/>
      <c r="L11" s="334"/>
      <c r="M11" s="337"/>
      <c r="N11" s="337"/>
    </row>
    <row r="12" spans="1:14" s="57" customFormat="1" ht="13.5" thickBot="1" x14ac:dyDescent="0.25">
      <c r="A12" s="479">
        <v>1</v>
      </c>
      <c r="B12" s="622" t="s">
        <v>1500</v>
      </c>
      <c r="C12" s="622"/>
      <c r="D12" s="622"/>
      <c r="E12" s="622"/>
      <c r="F12" s="622"/>
      <c r="G12" s="622"/>
      <c r="H12" s="622"/>
      <c r="I12" s="622"/>
      <c r="J12" s="622"/>
      <c r="K12" s="622"/>
      <c r="L12" s="622"/>
      <c r="M12" s="622"/>
      <c r="N12" s="623"/>
    </row>
    <row r="13" spans="1:14" s="57" customFormat="1" ht="34.5" thickBot="1" x14ac:dyDescent="0.25">
      <c r="A13" s="501">
        <v>1</v>
      </c>
      <c r="B13" s="502" t="s">
        <v>712</v>
      </c>
      <c r="C13" s="502" t="s">
        <v>713</v>
      </c>
      <c r="D13" s="502" t="s">
        <v>34</v>
      </c>
      <c r="E13" s="502" t="s">
        <v>707</v>
      </c>
      <c r="F13" s="503">
        <v>6462000</v>
      </c>
      <c r="G13" s="504">
        <v>7</v>
      </c>
      <c r="H13" s="505">
        <v>130</v>
      </c>
      <c r="I13" s="502" t="s">
        <v>40</v>
      </c>
      <c r="J13" s="502" t="s">
        <v>714</v>
      </c>
      <c r="K13" s="502" t="s">
        <v>715</v>
      </c>
      <c r="L13" s="502" t="s">
        <v>63</v>
      </c>
      <c r="M13" s="506">
        <v>7872787200</v>
      </c>
      <c r="N13" s="507" t="s">
        <v>34</v>
      </c>
    </row>
    <row r="14" spans="1:14" ht="15.75" thickBot="1" x14ac:dyDescent="0.3">
      <c r="H14" s="508">
        <f>H13</f>
        <v>130</v>
      </c>
    </row>
    <row r="16" spans="1:14" x14ac:dyDescent="0.25">
      <c r="A16" s="670" t="s">
        <v>1501</v>
      </c>
      <c r="B16" s="670"/>
      <c r="C16" s="670"/>
      <c r="D16" s="670"/>
      <c r="E16" s="670"/>
      <c r="F16" s="670"/>
      <c r="G16" s="670"/>
      <c r="H16" s="509">
        <f>+H11+H14</f>
        <v>1699</v>
      </c>
    </row>
    <row r="17" spans="1:8" x14ac:dyDescent="0.25">
      <c r="A17" s="635" t="s">
        <v>1502</v>
      </c>
      <c r="B17" s="635"/>
      <c r="C17" s="635"/>
      <c r="D17" s="635"/>
      <c r="E17" s="635"/>
      <c r="F17" s="635"/>
      <c r="G17" s="635"/>
      <c r="H17" s="488">
        <f>A6+A12</f>
        <v>5</v>
      </c>
    </row>
  </sheetData>
  <mergeCells count="8">
    <mergeCell ref="A16:G16"/>
    <mergeCell ref="A17:G17"/>
    <mergeCell ref="A1:C1"/>
    <mergeCell ref="A2:C2"/>
    <mergeCell ref="A3:C3"/>
    <mergeCell ref="A4:N4"/>
    <mergeCell ref="B6:N6"/>
    <mergeCell ref="B12:N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03DF1-CBFF-4A15-8A48-ACA222BD6309}">
  <dimension ref="A1:N17"/>
  <sheetViews>
    <sheetView workbookViewId="0">
      <selection sqref="A1:C1"/>
    </sheetView>
  </sheetViews>
  <sheetFormatPr defaultColWidth="8.7109375" defaultRowHeight="15" x14ac:dyDescent="0.25"/>
  <cols>
    <col min="1" max="1" width="2.7109375" style="446" customWidth="1"/>
    <col min="2" max="2" width="12.85546875" style="241" customWidth="1"/>
    <col min="3" max="5" width="8.7109375" style="241"/>
    <col min="6" max="6" width="7.28515625" style="241" customWidth="1"/>
    <col min="7" max="7" width="7.85546875" style="241" customWidth="1"/>
    <col min="8" max="8" width="7.140625" style="241" customWidth="1"/>
    <col min="9" max="9" width="3.7109375" style="241" customWidth="1"/>
    <col min="10" max="11" width="7.7109375" style="241" customWidth="1"/>
    <col min="12" max="12" width="7.5703125" style="241" customWidth="1"/>
    <col min="13" max="13" width="13.85546875" style="241" customWidth="1"/>
    <col min="14" max="14" width="13.7109375" style="241" customWidth="1"/>
    <col min="15" max="256" width="8.7109375" style="241"/>
    <col min="257" max="257" width="2.7109375" style="241" customWidth="1"/>
    <col min="258" max="258" width="12.85546875" style="241" customWidth="1"/>
    <col min="259" max="261" width="8.7109375" style="241"/>
    <col min="262" max="262" width="7.28515625" style="241" customWidth="1"/>
    <col min="263" max="263" width="7.85546875" style="241" customWidth="1"/>
    <col min="264" max="264" width="7.140625" style="241" customWidth="1"/>
    <col min="265" max="265" width="3.7109375" style="241" customWidth="1"/>
    <col min="266" max="267" width="7.7109375" style="241" customWidth="1"/>
    <col min="268" max="268" width="7.5703125" style="241" customWidth="1"/>
    <col min="269" max="269" width="13.85546875" style="241" customWidth="1"/>
    <col min="270" max="270" width="13.7109375" style="241" customWidth="1"/>
    <col min="271" max="512" width="8.7109375" style="241"/>
    <col min="513" max="513" width="2.7109375" style="241" customWidth="1"/>
    <col min="514" max="514" width="12.85546875" style="241" customWidth="1"/>
    <col min="515" max="517" width="8.7109375" style="241"/>
    <col min="518" max="518" width="7.28515625" style="241" customWidth="1"/>
    <col min="519" max="519" width="7.85546875" style="241" customWidth="1"/>
    <col min="520" max="520" width="7.140625" style="241" customWidth="1"/>
    <col min="521" max="521" width="3.7109375" style="241" customWidth="1"/>
    <col min="522" max="523" width="7.7109375" style="241" customWidth="1"/>
    <col min="524" max="524" width="7.5703125" style="241" customWidth="1"/>
    <col min="525" max="525" width="13.85546875" style="241" customWidth="1"/>
    <col min="526" max="526" width="13.7109375" style="241" customWidth="1"/>
    <col min="527" max="768" width="8.7109375" style="241"/>
    <col min="769" max="769" width="2.7109375" style="241" customWidth="1"/>
    <col min="770" max="770" width="12.85546875" style="241" customWidth="1"/>
    <col min="771" max="773" width="8.7109375" style="241"/>
    <col min="774" max="774" width="7.28515625" style="241" customWidth="1"/>
    <col min="775" max="775" width="7.85546875" style="241" customWidth="1"/>
    <col min="776" max="776" width="7.140625" style="241" customWidth="1"/>
    <col min="777" max="777" width="3.7109375" style="241" customWidth="1"/>
    <col min="778" max="779" width="7.7109375" style="241" customWidth="1"/>
    <col min="780" max="780" width="7.5703125" style="241" customWidth="1"/>
    <col min="781" max="781" width="13.85546875" style="241" customWidth="1"/>
    <col min="782" max="782" width="13.7109375" style="241" customWidth="1"/>
    <col min="783" max="1024" width="8.7109375" style="241"/>
    <col min="1025" max="1025" width="2.7109375" style="241" customWidth="1"/>
    <col min="1026" max="1026" width="12.85546875" style="241" customWidth="1"/>
    <col min="1027" max="1029" width="8.7109375" style="241"/>
    <col min="1030" max="1030" width="7.28515625" style="241" customWidth="1"/>
    <col min="1031" max="1031" width="7.85546875" style="241" customWidth="1"/>
    <col min="1032" max="1032" width="7.140625" style="241" customWidth="1"/>
    <col min="1033" max="1033" width="3.7109375" style="241" customWidth="1"/>
    <col min="1034" max="1035" width="7.7109375" style="241" customWidth="1"/>
    <col min="1036" max="1036" width="7.5703125" style="241" customWidth="1"/>
    <col min="1037" max="1037" width="13.85546875" style="241" customWidth="1"/>
    <col min="1038" max="1038" width="13.7109375" style="241" customWidth="1"/>
    <col min="1039" max="1280" width="8.7109375" style="241"/>
    <col min="1281" max="1281" width="2.7109375" style="241" customWidth="1"/>
    <col min="1282" max="1282" width="12.85546875" style="241" customWidth="1"/>
    <col min="1283" max="1285" width="8.7109375" style="241"/>
    <col min="1286" max="1286" width="7.28515625" style="241" customWidth="1"/>
    <col min="1287" max="1287" width="7.85546875" style="241" customWidth="1"/>
    <col min="1288" max="1288" width="7.140625" style="241" customWidth="1"/>
    <col min="1289" max="1289" width="3.7109375" style="241" customWidth="1"/>
    <col min="1290" max="1291" width="7.7109375" style="241" customWidth="1"/>
    <col min="1292" max="1292" width="7.5703125" style="241" customWidth="1"/>
    <col min="1293" max="1293" width="13.85546875" style="241" customWidth="1"/>
    <col min="1294" max="1294" width="13.7109375" style="241" customWidth="1"/>
    <col min="1295" max="1536" width="8.7109375" style="241"/>
    <col min="1537" max="1537" width="2.7109375" style="241" customWidth="1"/>
    <col min="1538" max="1538" width="12.85546875" style="241" customWidth="1"/>
    <col min="1539" max="1541" width="8.7109375" style="241"/>
    <col min="1542" max="1542" width="7.28515625" style="241" customWidth="1"/>
    <col min="1543" max="1543" width="7.85546875" style="241" customWidth="1"/>
    <col min="1544" max="1544" width="7.140625" style="241" customWidth="1"/>
    <col min="1545" max="1545" width="3.7109375" style="241" customWidth="1"/>
    <col min="1546" max="1547" width="7.7109375" style="241" customWidth="1"/>
    <col min="1548" max="1548" width="7.5703125" style="241" customWidth="1"/>
    <col min="1549" max="1549" width="13.85546875" style="241" customWidth="1"/>
    <col min="1550" max="1550" width="13.7109375" style="241" customWidth="1"/>
    <col min="1551" max="1792" width="8.7109375" style="241"/>
    <col min="1793" max="1793" width="2.7109375" style="241" customWidth="1"/>
    <col min="1794" max="1794" width="12.85546875" style="241" customWidth="1"/>
    <col min="1795" max="1797" width="8.7109375" style="241"/>
    <col min="1798" max="1798" width="7.28515625" style="241" customWidth="1"/>
    <col min="1799" max="1799" width="7.85546875" style="241" customWidth="1"/>
    <col min="1800" max="1800" width="7.140625" style="241" customWidth="1"/>
    <col min="1801" max="1801" width="3.7109375" style="241" customWidth="1"/>
    <col min="1802" max="1803" width="7.7109375" style="241" customWidth="1"/>
    <col min="1804" max="1804" width="7.5703125" style="241" customWidth="1"/>
    <col min="1805" max="1805" width="13.85546875" style="241" customWidth="1"/>
    <col min="1806" max="1806" width="13.7109375" style="241" customWidth="1"/>
    <col min="1807" max="2048" width="8.7109375" style="241"/>
    <col min="2049" max="2049" width="2.7109375" style="241" customWidth="1"/>
    <col min="2050" max="2050" width="12.85546875" style="241" customWidth="1"/>
    <col min="2051" max="2053" width="8.7109375" style="241"/>
    <col min="2054" max="2054" width="7.28515625" style="241" customWidth="1"/>
    <col min="2055" max="2055" width="7.85546875" style="241" customWidth="1"/>
    <col min="2056" max="2056" width="7.140625" style="241" customWidth="1"/>
    <col min="2057" max="2057" width="3.7109375" style="241" customWidth="1"/>
    <col min="2058" max="2059" width="7.7109375" style="241" customWidth="1"/>
    <col min="2060" max="2060" width="7.5703125" style="241" customWidth="1"/>
    <col min="2061" max="2061" width="13.85546875" style="241" customWidth="1"/>
    <col min="2062" max="2062" width="13.7109375" style="241" customWidth="1"/>
    <col min="2063" max="2304" width="8.7109375" style="241"/>
    <col min="2305" max="2305" width="2.7109375" style="241" customWidth="1"/>
    <col min="2306" max="2306" width="12.85546875" style="241" customWidth="1"/>
    <col min="2307" max="2309" width="8.7109375" style="241"/>
    <col min="2310" max="2310" width="7.28515625" style="241" customWidth="1"/>
    <col min="2311" max="2311" width="7.85546875" style="241" customWidth="1"/>
    <col min="2312" max="2312" width="7.140625" style="241" customWidth="1"/>
    <col min="2313" max="2313" width="3.7109375" style="241" customWidth="1"/>
    <col min="2314" max="2315" width="7.7109375" style="241" customWidth="1"/>
    <col min="2316" max="2316" width="7.5703125" style="241" customWidth="1"/>
    <col min="2317" max="2317" width="13.85546875" style="241" customWidth="1"/>
    <col min="2318" max="2318" width="13.7109375" style="241" customWidth="1"/>
    <col min="2319" max="2560" width="8.7109375" style="241"/>
    <col min="2561" max="2561" width="2.7109375" style="241" customWidth="1"/>
    <col min="2562" max="2562" width="12.85546875" style="241" customWidth="1"/>
    <col min="2563" max="2565" width="8.7109375" style="241"/>
    <col min="2566" max="2566" width="7.28515625" style="241" customWidth="1"/>
    <col min="2567" max="2567" width="7.85546875" style="241" customWidth="1"/>
    <col min="2568" max="2568" width="7.140625" style="241" customWidth="1"/>
    <col min="2569" max="2569" width="3.7109375" style="241" customWidth="1"/>
    <col min="2570" max="2571" width="7.7109375" style="241" customWidth="1"/>
    <col min="2572" max="2572" width="7.5703125" style="241" customWidth="1"/>
    <col min="2573" max="2573" width="13.85546875" style="241" customWidth="1"/>
    <col min="2574" max="2574" width="13.7109375" style="241" customWidth="1"/>
    <col min="2575" max="2816" width="8.7109375" style="241"/>
    <col min="2817" max="2817" width="2.7109375" style="241" customWidth="1"/>
    <col min="2818" max="2818" width="12.85546875" style="241" customWidth="1"/>
    <col min="2819" max="2821" width="8.7109375" style="241"/>
    <col min="2822" max="2822" width="7.28515625" style="241" customWidth="1"/>
    <col min="2823" max="2823" width="7.85546875" style="241" customWidth="1"/>
    <col min="2824" max="2824" width="7.140625" style="241" customWidth="1"/>
    <col min="2825" max="2825" width="3.7109375" style="241" customWidth="1"/>
    <col min="2826" max="2827" width="7.7109375" style="241" customWidth="1"/>
    <col min="2828" max="2828" width="7.5703125" style="241" customWidth="1"/>
    <col min="2829" max="2829" width="13.85546875" style="241" customWidth="1"/>
    <col min="2830" max="2830" width="13.7109375" style="241" customWidth="1"/>
    <col min="2831" max="3072" width="8.7109375" style="241"/>
    <col min="3073" max="3073" width="2.7109375" style="241" customWidth="1"/>
    <col min="3074" max="3074" width="12.85546875" style="241" customWidth="1"/>
    <col min="3075" max="3077" width="8.7109375" style="241"/>
    <col min="3078" max="3078" width="7.28515625" style="241" customWidth="1"/>
    <col min="3079" max="3079" width="7.85546875" style="241" customWidth="1"/>
    <col min="3080" max="3080" width="7.140625" style="241" customWidth="1"/>
    <col min="3081" max="3081" width="3.7109375" style="241" customWidth="1"/>
    <col min="3082" max="3083" width="7.7109375" style="241" customWidth="1"/>
    <col min="3084" max="3084" width="7.5703125" style="241" customWidth="1"/>
    <col min="3085" max="3085" width="13.85546875" style="241" customWidth="1"/>
    <col min="3086" max="3086" width="13.7109375" style="241" customWidth="1"/>
    <col min="3087" max="3328" width="8.7109375" style="241"/>
    <col min="3329" max="3329" width="2.7109375" style="241" customWidth="1"/>
    <col min="3330" max="3330" width="12.85546875" style="241" customWidth="1"/>
    <col min="3331" max="3333" width="8.7109375" style="241"/>
    <col min="3334" max="3334" width="7.28515625" style="241" customWidth="1"/>
    <col min="3335" max="3335" width="7.85546875" style="241" customWidth="1"/>
    <col min="3336" max="3336" width="7.140625" style="241" customWidth="1"/>
    <col min="3337" max="3337" width="3.7109375" style="241" customWidth="1"/>
    <col min="3338" max="3339" width="7.7109375" style="241" customWidth="1"/>
    <col min="3340" max="3340" width="7.5703125" style="241" customWidth="1"/>
    <col min="3341" max="3341" width="13.85546875" style="241" customWidth="1"/>
    <col min="3342" max="3342" width="13.7109375" style="241" customWidth="1"/>
    <col min="3343" max="3584" width="8.7109375" style="241"/>
    <col min="3585" max="3585" width="2.7109375" style="241" customWidth="1"/>
    <col min="3586" max="3586" width="12.85546875" style="241" customWidth="1"/>
    <col min="3587" max="3589" width="8.7109375" style="241"/>
    <col min="3590" max="3590" width="7.28515625" style="241" customWidth="1"/>
    <col min="3591" max="3591" width="7.85546875" style="241" customWidth="1"/>
    <col min="3592" max="3592" width="7.140625" style="241" customWidth="1"/>
    <col min="3593" max="3593" width="3.7109375" style="241" customWidth="1"/>
    <col min="3594" max="3595" width="7.7109375" style="241" customWidth="1"/>
    <col min="3596" max="3596" width="7.5703125" style="241" customWidth="1"/>
    <col min="3597" max="3597" width="13.85546875" style="241" customWidth="1"/>
    <col min="3598" max="3598" width="13.7109375" style="241" customWidth="1"/>
    <col min="3599" max="3840" width="8.7109375" style="241"/>
    <col min="3841" max="3841" width="2.7109375" style="241" customWidth="1"/>
    <col min="3842" max="3842" width="12.85546875" style="241" customWidth="1"/>
    <col min="3843" max="3845" width="8.7109375" style="241"/>
    <col min="3846" max="3846" width="7.28515625" style="241" customWidth="1"/>
    <col min="3847" max="3847" width="7.85546875" style="241" customWidth="1"/>
    <col min="3848" max="3848" width="7.140625" style="241" customWidth="1"/>
    <col min="3849" max="3849" width="3.7109375" style="241" customWidth="1"/>
    <col min="3850" max="3851" width="7.7109375" style="241" customWidth="1"/>
    <col min="3852" max="3852" width="7.5703125" style="241" customWidth="1"/>
    <col min="3853" max="3853" width="13.85546875" style="241" customWidth="1"/>
    <col min="3854" max="3854" width="13.7109375" style="241" customWidth="1"/>
    <col min="3855" max="4096" width="8.7109375" style="241"/>
    <col min="4097" max="4097" width="2.7109375" style="241" customWidth="1"/>
    <col min="4098" max="4098" width="12.85546875" style="241" customWidth="1"/>
    <col min="4099" max="4101" width="8.7109375" style="241"/>
    <col min="4102" max="4102" width="7.28515625" style="241" customWidth="1"/>
    <col min="4103" max="4103" width="7.85546875" style="241" customWidth="1"/>
    <col min="4104" max="4104" width="7.140625" style="241" customWidth="1"/>
    <col min="4105" max="4105" width="3.7109375" style="241" customWidth="1"/>
    <col min="4106" max="4107" width="7.7109375" style="241" customWidth="1"/>
    <col min="4108" max="4108" width="7.5703125" style="241" customWidth="1"/>
    <col min="4109" max="4109" width="13.85546875" style="241" customWidth="1"/>
    <col min="4110" max="4110" width="13.7109375" style="241" customWidth="1"/>
    <col min="4111" max="4352" width="8.7109375" style="241"/>
    <col min="4353" max="4353" width="2.7109375" style="241" customWidth="1"/>
    <col min="4354" max="4354" width="12.85546875" style="241" customWidth="1"/>
    <col min="4355" max="4357" width="8.7109375" style="241"/>
    <col min="4358" max="4358" width="7.28515625" style="241" customWidth="1"/>
    <col min="4359" max="4359" width="7.85546875" style="241" customWidth="1"/>
    <col min="4360" max="4360" width="7.140625" style="241" customWidth="1"/>
    <col min="4361" max="4361" width="3.7109375" style="241" customWidth="1"/>
    <col min="4362" max="4363" width="7.7109375" style="241" customWidth="1"/>
    <col min="4364" max="4364" width="7.5703125" style="241" customWidth="1"/>
    <col min="4365" max="4365" width="13.85546875" style="241" customWidth="1"/>
    <col min="4366" max="4366" width="13.7109375" style="241" customWidth="1"/>
    <col min="4367" max="4608" width="8.7109375" style="241"/>
    <col min="4609" max="4609" width="2.7109375" style="241" customWidth="1"/>
    <col min="4610" max="4610" width="12.85546875" style="241" customWidth="1"/>
    <col min="4611" max="4613" width="8.7109375" style="241"/>
    <col min="4614" max="4614" width="7.28515625" style="241" customWidth="1"/>
    <col min="4615" max="4615" width="7.85546875" style="241" customWidth="1"/>
    <col min="4616" max="4616" width="7.140625" style="241" customWidth="1"/>
    <col min="4617" max="4617" width="3.7109375" style="241" customWidth="1"/>
    <col min="4618" max="4619" width="7.7109375" style="241" customWidth="1"/>
    <col min="4620" max="4620" width="7.5703125" style="241" customWidth="1"/>
    <col min="4621" max="4621" width="13.85546875" style="241" customWidth="1"/>
    <col min="4622" max="4622" width="13.7109375" style="241" customWidth="1"/>
    <col min="4623" max="4864" width="8.7109375" style="241"/>
    <col min="4865" max="4865" width="2.7109375" style="241" customWidth="1"/>
    <col min="4866" max="4866" width="12.85546875" style="241" customWidth="1"/>
    <col min="4867" max="4869" width="8.7109375" style="241"/>
    <col min="4870" max="4870" width="7.28515625" style="241" customWidth="1"/>
    <col min="4871" max="4871" width="7.85546875" style="241" customWidth="1"/>
    <col min="4872" max="4872" width="7.140625" style="241" customWidth="1"/>
    <col min="4873" max="4873" width="3.7109375" style="241" customWidth="1"/>
    <col min="4874" max="4875" width="7.7109375" style="241" customWidth="1"/>
    <col min="4876" max="4876" width="7.5703125" style="241" customWidth="1"/>
    <col min="4877" max="4877" width="13.85546875" style="241" customWidth="1"/>
    <col min="4878" max="4878" width="13.7109375" style="241" customWidth="1"/>
    <col min="4879" max="5120" width="8.7109375" style="241"/>
    <col min="5121" max="5121" width="2.7109375" style="241" customWidth="1"/>
    <col min="5122" max="5122" width="12.85546875" style="241" customWidth="1"/>
    <col min="5123" max="5125" width="8.7109375" style="241"/>
    <col min="5126" max="5126" width="7.28515625" style="241" customWidth="1"/>
    <col min="5127" max="5127" width="7.85546875" style="241" customWidth="1"/>
    <col min="5128" max="5128" width="7.140625" style="241" customWidth="1"/>
    <col min="5129" max="5129" width="3.7109375" style="241" customWidth="1"/>
    <col min="5130" max="5131" width="7.7109375" style="241" customWidth="1"/>
    <col min="5132" max="5132" width="7.5703125" style="241" customWidth="1"/>
    <col min="5133" max="5133" width="13.85546875" style="241" customWidth="1"/>
    <col min="5134" max="5134" width="13.7109375" style="241" customWidth="1"/>
    <col min="5135" max="5376" width="8.7109375" style="241"/>
    <col min="5377" max="5377" width="2.7109375" style="241" customWidth="1"/>
    <col min="5378" max="5378" width="12.85546875" style="241" customWidth="1"/>
    <col min="5379" max="5381" width="8.7109375" style="241"/>
    <col min="5382" max="5382" width="7.28515625" style="241" customWidth="1"/>
    <col min="5383" max="5383" width="7.85546875" style="241" customWidth="1"/>
    <col min="5384" max="5384" width="7.140625" style="241" customWidth="1"/>
    <col min="5385" max="5385" width="3.7109375" style="241" customWidth="1"/>
    <col min="5386" max="5387" width="7.7109375" style="241" customWidth="1"/>
    <col min="5388" max="5388" width="7.5703125" style="241" customWidth="1"/>
    <col min="5389" max="5389" width="13.85546875" style="241" customWidth="1"/>
    <col min="5390" max="5390" width="13.7109375" style="241" customWidth="1"/>
    <col min="5391" max="5632" width="8.7109375" style="241"/>
    <col min="5633" max="5633" width="2.7109375" style="241" customWidth="1"/>
    <col min="5634" max="5634" width="12.85546875" style="241" customWidth="1"/>
    <col min="5635" max="5637" width="8.7109375" style="241"/>
    <col min="5638" max="5638" width="7.28515625" style="241" customWidth="1"/>
    <col min="5639" max="5639" width="7.85546875" style="241" customWidth="1"/>
    <col min="5640" max="5640" width="7.140625" style="241" customWidth="1"/>
    <col min="5641" max="5641" width="3.7109375" style="241" customWidth="1"/>
    <col min="5642" max="5643" width="7.7109375" style="241" customWidth="1"/>
    <col min="5644" max="5644" width="7.5703125" style="241" customWidth="1"/>
    <col min="5645" max="5645" width="13.85546875" style="241" customWidth="1"/>
    <col min="5646" max="5646" width="13.7109375" style="241" customWidth="1"/>
    <col min="5647" max="5888" width="8.7109375" style="241"/>
    <col min="5889" max="5889" width="2.7109375" style="241" customWidth="1"/>
    <col min="5890" max="5890" width="12.85546875" style="241" customWidth="1"/>
    <col min="5891" max="5893" width="8.7109375" style="241"/>
    <col min="5894" max="5894" width="7.28515625" style="241" customWidth="1"/>
    <col min="5895" max="5895" width="7.85546875" style="241" customWidth="1"/>
    <col min="5896" max="5896" width="7.140625" style="241" customWidth="1"/>
    <col min="5897" max="5897" width="3.7109375" style="241" customWidth="1"/>
    <col min="5898" max="5899" width="7.7109375" style="241" customWidth="1"/>
    <col min="5900" max="5900" width="7.5703125" style="241" customWidth="1"/>
    <col min="5901" max="5901" width="13.85546875" style="241" customWidth="1"/>
    <col min="5902" max="5902" width="13.7109375" style="241" customWidth="1"/>
    <col min="5903" max="6144" width="8.7109375" style="241"/>
    <col min="6145" max="6145" width="2.7109375" style="241" customWidth="1"/>
    <col min="6146" max="6146" width="12.85546875" style="241" customWidth="1"/>
    <col min="6147" max="6149" width="8.7109375" style="241"/>
    <col min="6150" max="6150" width="7.28515625" style="241" customWidth="1"/>
    <col min="6151" max="6151" width="7.85546875" style="241" customWidth="1"/>
    <col min="6152" max="6152" width="7.140625" style="241" customWidth="1"/>
    <col min="6153" max="6153" width="3.7109375" style="241" customWidth="1"/>
    <col min="6154" max="6155" width="7.7109375" style="241" customWidth="1"/>
    <col min="6156" max="6156" width="7.5703125" style="241" customWidth="1"/>
    <col min="6157" max="6157" width="13.85546875" style="241" customWidth="1"/>
    <col min="6158" max="6158" width="13.7109375" style="241" customWidth="1"/>
    <col min="6159" max="6400" width="8.7109375" style="241"/>
    <col min="6401" max="6401" width="2.7109375" style="241" customWidth="1"/>
    <col min="6402" max="6402" width="12.85546875" style="241" customWidth="1"/>
    <col min="6403" max="6405" width="8.7109375" style="241"/>
    <col min="6406" max="6406" width="7.28515625" style="241" customWidth="1"/>
    <col min="6407" max="6407" width="7.85546875" style="241" customWidth="1"/>
    <col min="6408" max="6408" width="7.140625" style="241" customWidth="1"/>
    <col min="6409" max="6409" width="3.7109375" style="241" customWidth="1"/>
    <col min="6410" max="6411" width="7.7109375" style="241" customWidth="1"/>
    <col min="6412" max="6412" width="7.5703125" style="241" customWidth="1"/>
    <col min="6413" max="6413" width="13.85546875" style="241" customWidth="1"/>
    <col min="6414" max="6414" width="13.7109375" style="241" customWidth="1"/>
    <col min="6415" max="6656" width="8.7109375" style="241"/>
    <col min="6657" max="6657" width="2.7109375" style="241" customWidth="1"/>
    <col min="6658" max="6658" width="12.85546875" style="241" customWidth="1"/>
    <col min="6659" max="6661" width="8.7109375" style="241"/>
    <col min="6662" max="6662" width="7.28515625" style="241" customWidth="1"/>
    <col min="6663" max="6663" width="7.85546875" style="241" customWidth="1"/>
    <col min="6664" max="6664" width="7.140625" style="241" customWidth="1"/>
    <col min="6665" max="6665" width="3.7109375" style="241" customWidth="1"/>
    <col min="6666" max="6667" width="7.7109375" style="241" customWidth="1"/>
    <col min="6668" max="6668" width="7.5703125" style="241" customWidth="1"/>
    <col min="6669" max="6669" width="13.85546875" style="241" customWidth="1"/>
    <col min="6670" max="6670" width="13.7109375" style="241" customWidth="1"/>
    <col min="6671" max="6912" width="8.7109375" style="241"/>
    <col min="6913" max="6913" width="2.7109375" style="241" customWidth="1"/>
    <col min="6914" max="6914" width="12.85546875" style="241" customWidth="1"/>
    <col min="6915" max="6917" width="8.7109375" style="241"/>
    <col min="6918" max="6918" width="7.28515625" style="241" customWidth="1"/>
    <col min="6919" max="6919" width="7.85546875" style="241" customWidth="1"/>
    <col min="6920" max="6920" width="7.140625" style="241" customWidth="1"/>
    <col min="6921" max="6921" width="3.7109375" style="241" customWidth="1"/>
    <col min="6922" max="6923" width="7.7109375" style="241" customWidth="1"/>
    <col min="6924" max="6924" width="7.5703125" style="241" customWidth="1"/>
    <col min="6925" max="6925" width="13.85546875" style="241" customWidth="1"/>
    <col min="6926" max="6926" width="13.7109375" style="241" customWidth="1"/>
    <col min="6927" max="7168" width="8.7109375" style="241"/>
    <col min="7169" max="7169" width="2.7109375" style="241" customWidth="1"/>
    <col min="7170" max="7170" width="12.85546875" style="241" customWidth="1"/>
    <col min="7171" max="7173" width="8.7109375" style="241"/>
    <col min="7174" max="7174" width="7.28515625" style="241" customWidth="1"/>
    <col min="7175" max="7175" width="7.85546875" style="241" customWidth="1"/>
    <col min="7176" max="7176" width="7.140625" style="241" customWidth="1"/>
    <col min="7177" max="7177" width="3.7109375" style="241" customWidth="1"/>
    <col min="7178" max="7179" width="7.7109375" style="241" customWidth="1"/>
    <col min="7180" max="7180" width="7.5703125" style="241" customWidth="1"/>
    <col min="7181" max="7181" width="13.85546875" style="241" customWidth="1"/>
    <col min="7182" max="7182" width="13.7109375" style="241" customWidth="1"/>
    <col min="7183" max="7424" width="8.7109375" style="241"/>
    <col min="7425" max="7425" width="2.7109375" style="241" customWidth="1"/>
    <col min="7426" max="7426" width="12.85546875" style="241" customWidth="1"/>
    <col min="7427" max="7429" width="8.7109375" style="241"/>
    <col min="7430" max="7430" width="7.28515625" style="241" customWidth="1"/>
    <col min="7431" max="7431" width="7.85546875" style="241" customWidth="1"/>
    <col min="7432" max="7432" width="7.140625" style="241" customWidth="1"/>
    <col min="7433" max="7433" width="3.7109375" style="241" customWidth="1"/>
    <col min="7434" max="7435" width="7.7109375" style="241" customWidth="1"/>
    <col min="7436" max="7436" width="7.5703125" style="241" customWidth="1"/>
    <col min="7437" max="7437" width="13.85546875" style="241" customWidth="1"/>
    <col min="7438" max="7438" width="13.7109375" style="241" customWidth="1"/>
    <col min="7439" max="7680" width="8.7109375" style="241"/>
    <col min="7681" max="7681" width="2.7109375" style="241" customWidth="1"/>
    <col min="7682" max="7682" width="12.85546875" style="241" customWidth="1"/>
    <col min="7683" max="7685" width="8.7109375" style="241"/>
    <col min="7686" max="7686" width="7.28515625" style="241" customWidth="1"/>
    <col min="7687" max="7687" width="7.85546875" style="241" customWidth="1"/>
    <col min="7688" max="7688" width="7.140625" style="241" customWidth="1"/>
    <col min="7689" max="7689" width="3.7109375" style="241" customWidth="1"/>
    <col min="7690" max="7691" width="7.7109375" style="241" customWidth="1"/>
    <col min="7692" max="7692" width="7.5703125" style="241" customWidth="1"/>
    <col min="7693" max="7693" width="13.85546875" style="241" customWidth="1"/>
    <col min="7694" max="7694" width="13.7109375" style="241" customWidth="1"/>
    <col min="7695" max="7936" width="8.7109375" style="241"/>
    <col min="7937" max="7937" width="2.7109375" style="241" customWidth="1"/>
    <col min="7938" max="7938" width="12.85546875" style="241" customWidth="1"/>
    <col min="7939" max="7941" width="8.7109375" style="241"/>
    <col min="7942" max="7942" width="7.28515625" style="241" customWidth="1"/>
    <col min="7943" max="7943" width="7.85546875" style="241" customWidth="1"/>
    <col min="7944" max="7944" width="7.140625" style="241" customWidth="1"/>
    <col min="7945" max="7945" width="3.7109375" style="241" customWidth="1"/>
    <col min="7946" max="7947" width="7.7109375" style="241" customWidth="1"/>
    <col min="7948" max="7948" width="7.5703125" style="241" customWidth="1"/>
    <col min="7949" max="7949" width="13.85546875" style="241" customWidth="1"/>
    <col min="7950" max="7950" width="13.7109375" style="241" customWidth="1"/>
    <col min="7951" max="8192" width="8.7109375" style="241"/>
    <col min="8193" max="8193" width="2.7109375" style="241" customWidth="1"/>
    <col min="8194" max="8194" width="12.85546875" style="241" customWidth="1"/>
    <col min="8195" max="8197" width="8.7109375" style="241"/>
    <col min="8198" max="8198" width="7.28515625" style="241" customWidth="1"/>
    <col min="8199" max="8199" width="7.85546875" style="241" customWidth="1"/>
    <col min="8200" max="8200" width="7.140625" style="241" customWidth="1"/>
    <col min="8201" max="8201" width="3.7109375" style="241" customWidth="1"/>
    <col min="8202" max="8203" width="7.7109375" style="241" customWidth="1"/>
    <col min="8204" max="8204" width="7.5703125" style="241" customWidth="1"/>
    <col min="8205" max="8205" width="13.85546875" style="241" customWidth="1"/>
    <col min="8206" max="8206" width="13.7109375" style="241" customWidth="1"/>
    <col min="8207" max="8448" width="8.7109375" style="241"/>
    <col min="8449" max="8449" width="2.7109375" style="241" customWidth="1"/>
    <col min="8450" max="8450" width="12.85546875" style="241" customWidth="1"/>
    <col min="8451" max="8453" width="8.7109375" style="241"/>
    <col min="8454" max="8454" width="7.28515625" style="241" customWidth="1"/>
    <col min="8455" max="8455" width="7.85546875" style="241" customWidth="1"/>
    <col min="8456" max="8456" width="7.140625" style="241" customWidth="1"/>
    <col min="8457" max="8457" width="3.7109375" style="241" customWidth="1"/>
    <col min="8458" max="8459" width="7.7109375" style="241" customWidth="1"/>
    <col min="8460" max="8460" width="7.5703125" style="241" customWidth="1"/>
    <col min="8461" max="8461" width="13.85546875" style="241" customWidth="1"/>
    <col min="8462" max="8462" width="13.7109375" style="241" customWidth="1"/>
    <col min="8463" max="8704" width="8.7109375" style="241"/>
    <col min="8705" max="8705" width="2.7109375" style="241" customWidth="1"/>
    <col min="8706" max="8706" width="12.85546875" style="241" customWidth="1"/>
    <col min="8707" max="8709" width="8.7109375" style="241"/>
    <col min="8710" max="8710" width="7.28515625" style="241" customWidth="1"/>
    <col min="8711" max="8711" width="7.85546875" style="241" customWidth="1"/>
    <col min="8712" max="8712" width="7.140625" style="241" customWidth="1"/>
    <col min="8713" max="8713" width="3.7109375" style="241" customWidth="1"/>
    <col min="8714" max="8715" width="7.7109375" style="241" customWidth="1"/>
    <col min="8716" max="8716" width="7.5703125" style="241" customWidth="1"/>
    <col min="8717" max="8717" width="13.85546875" style="241" customWidth="1"/>
    <col min="8718" max="8718" width="13.7109375" style="241" customWidth="1"/>
    <col min="8719" max="8960" width="8.7109375" style="241"/>
    <col min="8961" max="8961" width="2.7109375" style="241" customWidth="1"/>
    <col min="8962" max="8962" width="12.85546875" style="241" customWidth="1"/>
    <col min="8963" max="8965" width="8.7109375" style="241"/>
    <col min="8966" max="8966" width="7.28515625" style="241" customWidth="1"/>
    <col min="8967" max="8967" width="7.85546875" style="241" customWidth="1"/>
    <col min="8968" max="8968" width="7.140625" style="241" customWidth="1"/>
    <col min="8969" max="8969" width="3.7109375" style="241" customWidth="1"/>
    <col min="8970" max="8971" width="7.7109375" style="241" customWidth="1"/>
    <col min="8972" max="8972" width="7.5703125" style="241" customWidth="1"/>
    <col min="8973" max="8973" width="13.85546875" style="241" customWidth="1"/>
    <col min="8974" max="8974" width="13.7109375" style="241" customWidth="1"/>
    <col min="8975" max="9216" width="8.7109375" style="241"/>
    <col min="9217" max="9217" width="2.7109375" style="241" customWidth="1"/>
    <col min="9218" max="9218" width="12.85546875" style="241" customWidth="1"/>
    <col min="9219" max="9221" width="8.7109375" style="241"/>
    <col min="9222" max="9222" width="7.28515625" style="241" customWidth="1"/>
    <col min="9223" max="9223" width="7.85546875" style="241" customWidth="1"/>
    <col min="9224" max="9224" width="7.140625" style="241" customWidth="1"/>
    <col min="9225" max="9225" width="3.7109375" style="241" customWidth="1"/>
    <col min="9226" max="9227" width="7.7109375" style="241" customWidth="1"/>
    <col min="9228" max="9228" width="7.5703125" style="241" customWidth="1"/>
    <col min="9229" max="9229" width="13.85546875" style="241" customWidth="1"/>
    <col min="9230" max="9230" width="13.7109375" style="241" customWidth="1"/>
    <col min="9231" max="9472" width="8.7109375" style="241"/>
    <col min="9473" max="9473" width="2.7109375" style="241" customWidth="1"/>
    <col min="9474" max="9474" width="12.85546875" style="241" customWidth="1"/>
    <col min="9475" max="9477" width="8.7109375" style="241"/>
    <col min="9478" max="9478" width="7.28515625" style="241" customWidth="1"/>
    <col min="9479" max="9479" width="7.85546875" style="241" customWidth="1"/>
    <col min="9480" max="9480" width="7.140625" style="241" customWidth="1"/>
    <col min="9481" max="9481" width="3.7109375" style="241" customWidth="1"/>
    <col min="9482" max="9483" width="7.7109375" style="241" customWidth="1"/>
    <col min="9484" max="9484" width="7.5703125" style="241" customWidth="1"/>
    <col min="9485" max="9485" width="13.85546875" style="241" customWidth="1"/>
    <col min="9486" max="9486" width="13.7109375" style="241" customWidth="1"/>
    <col min="9487" max="9728" width="8.7109375" style="241"/>
    <col min="9729" max="9729" width="2.7109375" style="241" customWidth="1"/>
    <col min="9730" max="9730" width="12.85546875" style="241" customWidth="1"/>
    <col min="9731" max="9733" width="8.7109375" style="241"/>
    <col min="9734" max="9734" width="7.28515625" style="241" customWidth="1"/>
    <col min="9735" max="9735" width="7.85546875" style="241" customWidth="1"/>
    <col min="9736" max="9736" width="7.140625" style="241" customWidth="1"/>
    <col min="9737" max="9737" width="3.7109375" style="241" customWidth="1"/>
    <col min="9738" max="9739" width="7.7109375" style="241" customWidth="1"/>
    <col min="9740" max="9740" width="7.5703125" style="241" customWidth="1"/>
    <col min="9741" max="9741" width="13.85546875" style="241" customWidth="1"/>
    <col min="9742" max="9742" width="13.7109375" style="241" customWidth="1"/>
    <col min="9743" max="9984" width="8.7109375" style="241"/>
    <col min="9985" max="9985" width="2.7109375" style="241" customWidth="1"/>
    <col min="9986" max="9986" width="12.85546875" style="241" customWidth="1"/>
    <col min="9987" max="9989" width="8.7109375" style="241"/>
    <col min="9990" max="9990" width="7.28515625" style="241" customWidth="1"/>
    <col min="9991" max="9991" width="7.85546875" style="241" customWidth="1"/>
    <col min="9992" max="9992" width="7.140625" style="241" customWidth="1"/>
    <col min="9993" max="9993" width="3.7109375" style="241" customWidth="1"/>
    <col min="9994" max="9995" width="7.7109375" style="241" customWidth="1"/>
    <col min="9996" max="9996" width="7.5703125" style="241" customWidth="1"/>
    <col min="9997" max="9997" width="13.85546875" style="241" customWidth="1"/>
    <col min="9998" max="9998" width="13.7109375" style="241" customWidth="1"/>
    <col min="9999" max="10240" width="8.7109375" style="241"/>
    <col min="10241" max="10241" width="2.7109375" style="241" customWidth="1"/>
    <col min="10242" max="10242" width="12.85546875" style="241" customWidth="1"/>
    <col min="10243" max="10245" width="8.7109375" style="241"/>
    <col min="10246" max="10246" width="7.28515625" style="241" customWidth="1"/>
    <col min="10247" max="10247" width="7.85546875" style="241" customWidth="1"/>
    <col min="10248" max="10248" width="7.140625" style="241" customWidth="1"/>
    <col min="10249" max="10249" width="3.7109375" style="241" customWidth="1"/>
    <col min="10250" max="10251" width="7.7109375" style="241" customWidth="1"/>
    <col min="10252" max="10252" width="7.5703125" style="241" customWidth="1"/>
    <col min="10253" max="10253" width="13.85546875" style="241" customWidth="1"/>
    <col min="10254" max="10254" width="13.7109375" style="241" customWidth="1"/>
    <col min="10255" max="10496" width="8.7109375" style="241"/>
    <col min="10497" max="10497" width="2.7109375" style="241" customWidth="1"/>
    <col min="10498" max="10498" width="12.85546875" style="241" customWidth="1"/>
    <col min="10499" max="10501" width="8.7109375" style="241"/>
    <col min="10502" max="10502" width="7.28515625" style="241" customWidth="1"/>
    <col min="10503" max="10503" width="7.85546875" style="241" customWidth="1"/>
    <col min="10504" max="10504" width="7.140625" style="241" customWidth="1"/>
    <col min="10505" max="10505" width="3.7109375" style="241" customWidth="1"/>
    <col min="10506" max="10507" width="7.7109375" style="241" customWidth="1"/>
    <col min="10508" max="10508" width="7.5703125" style="241" customWidth="1"/>
    <col min="10509" max="10509" width="13.85546875" style="241" customWidth="1"/>
    <col min="10510" max="10510" width="13.7109375" style="241" customWidth="1"/>
    <col min="10511" max="10752" width="8.7109375" style="241"/>
    <col min="10753" max="10753" width="2.7109375" style="241" customWidth="1"/>
    <col min="10754" max="10754" width="12.85546875" style="241" customWidth="1"/>
    <col min="10755" max="10757" width="8.7109375" style="241"/>
    <col min="10758" max="10758" width="7.28515625" style="241" customWidth="1"/>
    <col min="10759" max="10759" width="7.85546875" style="241" customWidth="1"/>
    <col min="10760" max="10760" width="7.140625" style="241" customWidth="1"/>
    <col min="10761" max="10761" width="3.7109375" style="241" customWidth="1"/>
    <col min="10762" max="10763" width="7.7109375" style="241" customWidth="1"/>
    <col min="10764" max="10764" width="7.5703125" style="241" customWidth="1"/>
    <col min="10765" max="10765" width="13.85546875" style="241" customWidth="1"/>
    <col min="10766" max="10766" width="13.7109375" style="241" customWidth="1"/>
    <col min="10767" max="11008" width="8.7109375" style="241"/>
    <col min="11009" max="11009" width="2.7109375" style="241" customWidth="1"/>
    <col min="11010" max="11010" width="12.85546875" style="241" customWidth="1"/>
    <col min="11011" max="11013" width="8.7109375" style="241"/>
    <col min="11014" max="11014" width="7.28515625" style="241" customWidth="1"/>
    <col min="11015" max="11015" width="7.85546875" style="241" customWidth="1"/>
    <col min="11016" max="11016" width="7.140625" style="241" customWidth="1"/>
    <col min="11017" max="11017" width="3.7109375" style="241" customWidth="1"/>
    <col min="11018" max="11019" width="7.7109375" style="241" customWidth="1"/>
    <col min="11020" max="11020" width="7.5703125" style="241" customWidth="1"/>
    <col min="11021" max="11021" width="13.85546875" style="241" customWidth="1"/>
    <col min="11022" max="11022" width="13.7109375" style="241" customWidth="1"/>
    <col min="11023" max="11264" width="8.7109375" style="241"/>
    <col min="11265" max="11265" width="2.7109375" style="241" customWidth="1"/>
    <col min="11266" max="11266" width="12.85546875" style="241" customWidth="1"/>
    <col min="11267" max="11269" width="8.7109375" style="241"/>
    <col min="11270" max="11270" width="7.28515625" style="241" customWidth="1"/>
    <col min="11271" max="11271" width="7.85546875" style="241" customWidth="1"/>
    <col min="11272" max="11272" width="7.140625" style="241" customWidth="1"/>
    <col min="11273" max="11273" width="3.7109375" style="241" customWidth="1"/>
    <col min="11274" max="11275" width="7.7109375" style="241" customWidth="1"/>
    <col min="11276" max="11276" width="7.5703125" style="241" customWidth="1"/>
    <col min="11277" max="11277" width="13.85546875" style="241" customWidth="1"/>
    <col min="11278" max="11278" width="13.7109375" style="241" customWidth="1"/>
    <col min="11279" max="11520" width="8.7109375" style="241"/>
    <col min="11521" max="11521" width="2.7109375" style="241" customWidth="1"/>
    <col min="11522" max="11522" width="12.85546875" style="241" customWidth="1"/>
    <col min="11523" max="11525" width="8.7109375" style="241"/>
    <col min="11526" max="11526" width="7.28515625" style="241" customWidth="1"/>
    <col min="11527" max="11527" width="7.85546875" style="241" customWidth="1"/>
    <col min="11528" max="11528" width="7.140625" style="241" customWidth="1"/>
    <col min="11529" max="11529" width="3.7109375" style="241" customWidth="1"/>
    <col min="11530" max="11531" width="7.7109375" style="241" customWidth="1"/>
    <col min="11532" max="11532" width="7.5703125" style="241" customWidth="1"/>
    <col min="11533" max="11533" width="13.85546875" style="241" customWidth="1"/>
    <col min="11534" max="11534" width="13.7109375" style="241" customWidth="1"/>
    <col min="11535" max="11776" width="8.7109375" style="241"/>
    <col min="11777" max="11777" width="2.7109375" style="241" customWidth="1"/>
    <col min="11778" max="11778" width="12.85546875" style="241" customWidth="1"/>
    <col min="11779" max="11781" width="8.7109375" style="241"/>
    <col min="11782" max="11782" width="7.28515625" style="241" customWidth="1"/>
    <col min="11783" max="11783" width="7.85546875" style="241" customWidth="1"/>
    <col min="11784" max="11784" width="7.140625" style="241" customWidth="1"/>
    <col min="11785" max="11785" width="3.7109375" style="241" customWidth="1"/>
    <col min="11786" max="11787" width="7.7109375" style="241" customWidth="1"/>
    <col min="11788" max="11788" width="7.5703125" style="241" customWidth="1"/>
    <col min="11789" max="11789" width="13.85546875" style="241" customWidth="1"/>
    <col min="11790" max="11790" width="13.7109375" style="241" customWidth="1"/>
    <col min="11791" max="12032" width="8.7109375" style="241"/>
    <col min="12033" max="12033" width="2.7109375" style="241" customWidth="1"/>
    <col min="12034" max="12034" width="12.85546875" style="241" customWidth="1"/>
    <col min="12035" max="12037" width="8.7109375" style="241"/>
    <col min="12038" max="12038" width="7.28515625" style="241" customWidth="1"/>
    <col min="12039" max="12039" width="7.85546875" style="241" customWidth="1"/>
    <col min="12040" max="12040" width="7.140625" style="241" customWidth="1"/>
    <col min="12041" max="12041" width="3.7109375" style="241" customWidth="1"/>
    <col min="12042" max="12043" width="7.7109375" style="241" customWidth="1"/>
    <col min="12044" max="12044" width="7.5703125" style="241" customWidth="1"/>
    <col min="12045" max="12045" width="13.85546875" style="241" customWidth="1"/>
    <col min="12046" max="12046" width="13.7109375" style="241" customWidth="1"/>
    <col min="12047" max="12288" width="8.7109375" style="241"/>
    <col min="12289" max="12289" width="2.7109375" style="241" customWidth="1"/>
    <col min="12290" max="12290" width="12.85546875" style="241" customWidth="1"/>
    <col min="12291" max="12293" width="8.7109375" style="241"/>
    <col min="12294" max="12294" width="7.28515625" style="241" customWidth="1"/>
    <col min="12295" max="12295" width="7.85546875" style="241" customWidth="1"/>
    <col min="12296" max="12296" width="7.140625" style="241" customWidth="1"/>
    <col min="12297" max="12297" width="3.7109375" style="241" customWidth="1"/>
    <col min="12298" max="12299" width="7.7109375" style="241" customWidth="1"/>
    <col min="12300" max="12300" width="7.5703125" style="241" customWidth="1"/>
    <col min="12301" max="12301" width="13.85546875" style="241" customWidth="1"/>
    <col min="12302" max="12302" width="13.7109375" style="241" customWidth="1"/>
    <col min="12303" max="12544" width="8.7109375" style="241"/>
    <col min="12545" max="12545" width="2.7109375" style="241" customWidth="1"/>
    <col min="12546" max="12546" width="12.85546875" style="241" customWidth="1"/>
    <col min="12547" max="12549" width="8.7109375" style="241"/>
    <col min="12550" max="12550" width="7.28515625" style="241" customWidth="1"/>
    <col min="12551" max="12551" width="7.85546875" style="241" customWidth="1"/>
    <col min="12552" max="12552" width="7.140625" style="241" customWidth="1"/>
    <col min="12553" max="12553" width="3.7109375" style="241" customWidth="1"/>
    <col min="12554" max="12555" width="7.7109375" style="241" customWidth="1"/>
    <col min="12556" max="12556" width="7.5703125" style="241" customWidth="1"/>
    <col min="12557" max="12557" width="13.85546875" style="241" customWidth="1"/>
    <col min="12558" max="12558" width="13.7109375" style="241" customWidth="1"/>
    <col min="12559" max="12800" width="8.7109375" style="241"/>
    <col min="12801" max="12801" width="2.7109375" style="241" customWidth="1"/>
    <col min="12802" max="12802" width="12.85546875" style="241" customWidth="1"/>
    <col min="12803" max="12805" width="8.7109375" style="241"/>
    <col min="12806" max="12806" width="7.28515625" style="241" customWidth="1"/>
    <col min="12807" max="12807" width="7.85546875" style="241" customWidth="1"/>
    <col min="12808" max="12808" width="7.140625" style="241" customWidth="1"/>
    <col min="12809" max="12809" width="3.7109375" style="241" customWidth="1"/>
    <col min="12810" max="12811" width="7.7109375" style="241" customWidth="1"/>
    <col min="12812" max="12812" width="7.5703125" style="241" customWidth="1"/>
    <col min="12813" max="12813" width="13.85546875" style="241" customWidth="1"/>
    <col min="12814" max="12814" width="13.7109375" style="241" customWidth="1"/>
    <col min="12815" max="13056" width="8.7109375" style="241"/>
    <col min="13057" max="13057" width="2.7109375" style="241" customWidth="1"/>
    <col min="13058" max="13058" width="12.85546875" style="241" customWidth="1"/>
    <col min="13059" max="13061" width="8.7109375" style="241"/>
    <col min="13062" max="13062" width="7.28515625" style="241" customWidth="1"/>
    <col min="13063" max="13063" width="7.85546875" style="241" customWidth="1"/>
    <col min="13064" max="13064" width="7.140625" style="241" customWidth="1"/>
    <col min="13065" max="13065" width="3.7109375" style="241" customWidth="1"/>
    <col min="13066" max="13067" width="7.7109375" style="241" customWidth="1"/>
    <col min="13068" max="13068" width="7.5703125" style="241" customWidth="1"/>
    <col min="13069" max="13069" width="13.85546875" style="241" customWidth="1"/>
    <col min="13070" max="13070" width="13.7109375" style="241" customWidth="1"/>
    <col min="13071" max="13312" width="8.7109375" style="241"/>
    <col min="13313" max="13313" width="2.7109375" style="241" customWidth="1"/>
    <col min="13314" max="13314" width="12.85546875" style="241" customWidth="1"/>
    <col min="13315" max="13317" width="8.7109375" style="241"/>
    <col min="13318" max="13318" width="7.28515625" style="241" customWidth="1"/>
    <col min="13319" max="13319" width="7.85546875" style="241" customWidth="1"/>
    <col min="13320" max="13320" width="7.140625" style="241" customWidth="1"/>
    <col min="13321" max="13321" width="3.7109375" style="241" customWidth="1"/>
    <col min="13322" max="13323" width="7.7109375" style="241" customWidth="1"/>
    <col min="13324" max="13324" width="7.5703125" style="241" customWidth="1"/>
    <col min="13325" max="13325" width="13.85546875" style="241" customWidth="1"/>
    <col min="13326" max="13326" width="13.7109375" style="241" customWidth="1"/>
    <col min="13327" max="13568" width="8.7109375" style="241"/>
    <col min="13569" max="13569" width="2.7109375" style="241" customWidth="1"/>
    <col min="13570" max="13570" width="12.85546875" style="241" customWidth="1"/>
    <col min="13571" max="13573" width="8.7109375" style="241"/>
    <col min="13574" max="13574" width="7.28515625" style="241" customWidth="1"/>
    <col min="13575" max="13575" width="7.85546875" style="241" customWidth="1"/>
    <col min="13576" max="13576" width="7.140625" style="241" customWidth="1"/>
    <col min="13577" max="13577" width="3.7109375" style="241" customWidth="1"/>
    <col min="13578" max="13579" width="7.7109375" style="241" customWidth="1"/>
    <col min="13580" max="13580" width="7.5703125" style="241" customWidth="1"/>
    <col min="13581" max="13581" width="13.85546875" style="241" customWidth="1"/>
    <col min="13582" max="13582" width="13.7109375" style="241" customWidth="1"/>
    <col min="13583" max="13824" width="8.7109375" style="241"/>
    <col min="13825" max="13825" width="2.7109375" style="241" customWidth="1"/>
    <col min="13826" max="13826" width="12.85546875" style="241" customWidth="1"/>
    <col min="13827" max="13829" width="8.7109375" style="241"/>
    <col min="13830" max="13830" width="7.28515625" style="241" customWidth="1"/>
    <col min="13831" max="13831" width="7.85546875" style="241" customWidth="1"/>
    <col min="13832" max="13832" width="7.140625" style="241" customWidth="1"/>
    <col min="13833" max="13833" width="3.7109375" style="241" customWidth="1"/>
    <col min="13834" max="13835" width="7.7109375" style="241" customWidth="1"/>
    <col min="13836" max="13836" width="7.5703125" style="241" customWidth="1"/>
    <col min="13837" max="13837" width="13.85546875" style="241" customWidth="1"/>
    <col min="13838" max="13838" width="13.7109375" style="241" customWidth="1"/>
    <col min="13839" max="14080" width="8.7109375" style="241"/>
    <col min="14081" max="14081" width="2.7109375" style="241" customWidth="1"/>
    <col min="14082" max="14082" width="12.85546875" style="241" customWidth="1"/>
    <col min="14083" max="14085" width="8.7109375" style="241"/>
    <col min="14086" max="14086" width="7.28515625" style="241" customWidth="1"/>
    <col min="14087" max="14087" width="7.85546875" style="241" customWidth="1"/>
    <col min="14088" max="14088" width="7.140625" style="241" customWidth="1"/>
    <col min="14089" max="14089" width="3.7109375" style="241" customWidth="1"/>
    <col min="14090" max="14091" width="7.7109375" style="241" customWidth="1"/>
    <col min="14092" max="14092" width="7.5703125" style="241" customWidth="1"/>
    <col min="14093" max="14093" width="13.85546875" style="241" customWidth="1"/>
    <col min="14094" max="14094" width="13.7109375" style="241" customWidth="1"/>
    <col min="14095" max="14336" width="8.7109375" style="241"/>
    <col min="14337" max="14337" width="2.7109375" style="241" customWidth="1"/>
    <col min="14338" max="14338" width="12.85546875" style="241" customWidth="1"/>
    <col min="14339" max="14341" width="8.7109375" style="241"/>
    <col min="14342" max="14342" width="7.28515625" style="241" customWidth="1"/>
    <col min="14343" max="14343" width="7.85546875" style="241" customWidth="1"/>
    <col min="14344" max="14344" width="7.140625" style="241" customWidth="1"/>
    <col min="14345" max="14345" width="3.7109375" style="241" customWidth="1"/>
    <col min="14346" max="14347" width="7.7109375" style="241" customWidth="1"/>
    <col min="14348" max="14348" width="7.5703125" style="241" customWidth="1"/>
    <col min="14349" max="14349" width="13.85546875" style="241" customWidth="1"/>
    <col min="14350" max="14350" width="13.7109375" style="241" customWidth="1"/>
    <col min="14351" max="14592" width="8.7109375" style="241"/>
    <col min="14593" max="14593" width="2.7109375" style="241" customWidth="1"/>
    <col min="14594" max="14594" width="12.85546875" style="241" customWidth="1"/>
    <col min="14595" max="14597" width="8.7109375" style="241"/>
    <col min="14598" max="14598" width="7.28515625" style="241" customWidth="1"/>
    <col min="14599" max="14599" width="7.85546875" style="241" customWidth="1"/>
    <col min="14600" max="14600" width="7.140625" style="241" customWidth="1"/>
    <col min="14601" max="14601" width="3.7109375" style="241" customWidth="1"/>
    <col min="14602" max="14603" width="7.7109375" style="241" customWidth="1"/>
    <col min="14604" max="14604" width="7.5703125" style="241" customWidth="1"/>
    <col min="14605" max="14605" width="13.85546875" style="241" customWidth="1"/>
    <col min="14606" max="14606" width="13.7109375" style="241" customWidth="1"/>
    <col min="14607" max="14848" width="8.7109375" style="241"/>
    <col min="14849" max="14849" width="2.7109375" style="241" customWidth="1"/>
    <col min="14850" max="14850" width="12.85546875" style="241" customWidth="1"/>
    <col min="14851" max="14853" width="8.7109375" style="241"/>
    <col min="14854" max="14854" width="7.28515625" style="241" customWidth="1"/>
    <col min="14855" max="14855" width="7.85546875" style="241" customWidth="1"/>
    <col min="14856" max="14856" width="7.140625" style="241" customWidth="1"/>
    <col min="14857" max="14857" width="3.7109375" style="241" customWidth="1"/>
    <col min="14858" max="14859" width="7.7109375" style="241" customWidth="1"/>
    <col min="14860" max="14860" width="7.5703125" style="241" customWidth="1"/>
    <col min="14861" max="14861" width="13.85546875" style="241" customWidth="1"/>
    <col min="14862" max="14862" width="13.7109375" style="241" customWidth="1"/>
    <col min="14863" max="15104" width="8.7109375" style="241"/>
    <col min="15105" max="15105" width="2.7109375" style="241" customWidth="1"/>
    <col min="15106" max="15106" width="12.85546875" style="241" customWidth="1"/>
    <col min="15107" max="15109" width="8.7109375" style="241"/>
    <col min="15110" max="15110" width="7.28515625" style="241" customWidth="1"/>
    <col min="15111" max="15111" width="7.85546875" style="241" customWidth="1"/>
    <col min="15112" max="15112" width="7.140625" style="241" customWidth="1"/>
    <col min="15113" max="15113" width="3.7109375" style="241" customWidth="1"/>
    <col min="15114" max="15115" width="7.7109375" style="241" customWidth="1"/>
    <col min="15116" max="15116" width="7.5703125" style="241" customWidth="1"/>
    <col min="15117" max="15117" width="13.85546875" style="241" customWidth="1"/>
    <col min="15118" max="15118" width="13.7109375" style="241" customWidth="1"/>
    <col min="15119" max="15360" width="8.7109375" style="241"/>
    <col min="15361" max="15361" width="2.7109375" style="241" customWidth="1"/>
    <col min="15362" max="15362" width="12.85546875" style="241" customWidth="1"/>
    <col min="15363" max="15365" width="8.7109375" style="241"/>
    <col min="15366" max="15366" width="7.28515625" style="241" customWidth="1"/>
    <col min="15367" max="15367" width="7.85546875" style="241" customWidth="1"/>
    <col min="15368" max="15368" width="7.140625" style="241" customWidth="1"/>
    <col min="15369" max="15369" width="3.7109375" style="241" customWidth="1"/>
    <col min="15370" max="15371" width="7.7109375" style="241" customWidth="1"/>
    <col min="15372" max="15372" width="7.5703125" style="241" customWidth="1"/>
    <col min="15373" max="15373" width="13.85546875" style="241" customWidth="1"/>
    <col min="15374" max="15374" width="13.7109375" style="241" customWidth="1"/>
    <col min="15375" max="15616" width="8.7109375" style="241"/>
    <col min="15617" max="15617" width="2.7109375" style="241" customWidth="1"/>
    <col min="15618" max="15618" width="12.85546875" style="241" customWidth="1"/>
    <col min="15619" max="15621" width="8.7109375" style="241"/>
    <col min="15622" max="15622" width="7.28515625" style="241" customWidth="1"/>
    <col min="15623" max="15623" width="7.85546875" style="241" customWidth="1"/>
    <col min="15624" max="15624" width="7.140625" style="241" customWidth="1"/>
    <col min="15625" max="15625" width="3.7109375" style="241" customWidth="1"/>
    <col min="15626" max="15627" width="7.7109375" style="241" customWidth="1"/>
    <col min="15628" max="15628" width="7.5703125" style="241" customWidth="1"/>
    <col min="15629" max="15629" width="13.85546875" style="241" customWidth="1"/>
    <col min="15630" max="15630" width="13.7109375" style="241" customWidth="1"/>
    <col min="15631" max="15872" width="8.7109375" style="241"/>
    <col min="15873" max="15873" width="2.7109375" style="241" customWidth="1"/>
    <col min="15874" max="15874" width="12.85546875" style="241" customWidth="1"/>
    <col min="15875" max="15877" width="8.7109375" style="241"/>
    <col min="15878" max="15878" width="7.28515625" style="241" customWidth="1"/>
    <col min="15879" max="15879" width="7.85546875" style="241" customWidth="1"/>
    <col min="15880" max="15880" width="7.140625" style="241" customWidth="1"/>
    <col min="15881" max="15881" width="3.7109375" style="241" customWidth="1"/>
    <col min="15882" max="15883" width="7.7109375" style="241" customWidth="1"/>
    <col min="15884" max="15884" width="7.5703125" style="241" customWidth="1"/>
    <col min="15885" max="15885" width="13.85546875" style="241" customWidth="1"/>
    <col min="15886" max="15886" width="13.7109375" style="241" customWidth="1"/>
    <col min="15887" max="16128" width="8.7109375" style="241"/>
    <col min="16129" max="16129" width="2.7109375" style="241" customWidth="1"/>
    <col min="16130" max="16130" width="12.85546875" style="241" customWidth="1"/>
    <col min="16131" max="16133" width="8.7109375" style="241"/>
    <col min="16134" max="16134" width="7.28515625" style="241" customWidth="1"/>
    <col min="16135" max="16135" width="7.85546875" style="241" customWidth="1"/>
    <col min="16136" max="16136" width="7.140625" style="241" customWidth="1"/>
    <col min="16137" max="16137" width="3.7109375" style="241" customWidth="1"/>
    <col min="16138" max="16139" width="7.7109375" style="241" customWidth="1"/>
    <col min="16140" max="16140" width="7.5703125" style="241" customWidth="1"/>
    <col min="16141" max="16141" width="13.85546875" style="241" customWidth="1"/>
    <col min="16142" max="16142" width="13.7109375" style="241" customWidth="1"/>
    <col min="16143" max="16384" width="8.7109375" style="241"/>
  </cols>
  <sheetData>
    <row r="1" spans="1:14" x14ac:dyDescent="0.25">
      <c r="A1" s="636" t="s">
        <v>1401</v>
      </c>
      <c r="B1" s="637"/>
      <c r="C1" s="638"/>
    </row>
    <row r="2" spans="1:14" x14ac:dyDescent="0.25">
      <c r="A2" s="639" t="s">
        <v>1402</v>
      </c>
      <c r="B2" s="640"/>
      <c r="C2" s="641"/>
    </row>
    <row r="3" spans="1:14" ht="15.75" thickBot="1" x14ac:dyDescent="0.3">
      <c r="A3" s="642" t="s">
        <v>1403</v>
      </c>
      <c r="B3" s="643"/>
      <c r="C3" s="644"/>
    </row>
    <row r="4" spans="1:14" x14ac:dyDescent="0.25">
      <c r="B4" s="669" t="s">
        <v>626</v>
      </c>
      <c r="C4" s="669"/>
      <c r="D4" s="669"/>
      <c r="E4" s="669"/>
      <c r="F4" s="669"/>
      <c r="G4" s="669"/>
      <c r="H4" s="669"/>
      <c r="I4" s="669"/>
      <c r="J4" s="669"/>
      <c r="K4" s="669"/>
      <c r="L4" s="669"/>
      <c r="M4" s="669"/>
      <c r="N4" s="669"/>
    </row>
    <row r="5" spans="1:14" s="462" customFormat="1" ht="34.5" thickBot="1" x14ac:dyDescent="0.3">
      <c r="A5" s="430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462" customFormat="1" ht="15.75" thickBot="1" x14ac:dyDescent="0.3">
      <c r="A6" s="510">
        <v>1</v>
      </c>
      <c r="B6" s="675" t="s">
        <v>1503</v>
      </c>
      <c r="C6" s="676"/>
      <c r="D6" s="676"/>
      <c r="E6" s="676"/>
      <c r="F6" s="676"/>
      <c r="G6" s="676"/>
      <c r="H6" s="676"/>
      <c r="I6" s="676"/>
      <c r="J6" s="676"/>
      <c r="K6" s="676"/>
      <c r="L6" s="676"/>
      <c r="M6" s="676"/>
      <c r="N6" s="677"/>
    </row>
    <row r="7" spans="1:14" s="462" customFormat="1" ht="45.75" thickBot="1" x14ac:dyDescent="0.3">
      <c r="A7" s="414">
        <v>1</v>
      </c>
      <c r="B7" s="415" t="s">
        <v>625</v>
      </c>
      <c r="C7" s="415" t="s">
        <v>1504</v>
      </c>
      <c r="D7" s="415" t="s">
        <v>627</v>
      </c>
      <c r="E7" s="415" t="s">
        <v>628</v>
      </c>
      <c r="F7" s="416">
        <v>745</v>
      </c>
      <c r="G7" s="417">
        <v>18</v>
      </c>
      <c r="H7" s="511">
        <v>132</v>
      </c>
      <c r="I7" s="415" t="s">
        <v>107</v>
      </c>
      <c r="J7" s="415" t="s">
        <v>630</v>
      </c>
      <c r="K7" s="415" t="s">
        <v>631</v>
      </c>
      <c r="L7" s="415" t="s">
        <v>739</v>
      </c>
      <c r="M7" s="419" t="s">
        <v>1505</v>
      </c>
      <c r="N7" s="420"/>
    </row>
    <row r="8" spans="1:14" s="462" customFormat="1" ht="15.75" thickBot="1" x14ac:dyDescent="0.3">
      <c r="A8" s="512"/>
      <c r="B8" s="513"/>
      <c r="C8" s="513"/>
      <c r="D8" s="513"/>
      <c r="E8" s="513"/>
      <c r="F8" s="513"/>
      <c r="G8" s="513"/>
      <c r="H8" s="514">
        <f>+H7</f>
        <v>132</v>
      </c>
      <c r="I8" s="513"/>
      <c r="J8" s="513"/>
      <c r="K8" s="513"/>
      <c r="L8" s="513"/>
      <c r="M8" s="513"/>
      <c r="N8" s="515"/>
    </row>
    <row r="9" spans="1:14" ht="15.75" thickBot="1" x14ac:dyDescent="0.3">
      <c r="A9" s="479">
        <v>1</v>
      </c>
      <c r="B9" s="678" t="s">
        <v>1506</v>
      </c>
      <c r="C9" s="678"/>
      <c r="D9" s="678"/>
      <c r="E9" s="678"/>
      <c r="F9" s="678"/>
      <c r="G9" s="678"/>
      <c r="H9" s="678"/>
      <c r="I9" s="678"/>
      <c r="J9" s="678"/>
      <c r="K9" s="678"/>
      <c r="L9" s="678"/>
      <c r="M9" s="678"/>
      <c r="N9" s="679"/>
    </row>
    <row r="10" spans="1:14" s="57" customFormat="1" ht="23.25" thickBot="1" x14ac:dyDescent="0.25">
      <c r="A10" s="414">
        <v>1</v>
      </c>
      <c r="B10" s="415" t="s">
        <v>734</v>
      </c>
      <c r="C10" s="415" t="s">
        <v>735</v>
      </c>
      <c r="D10" s="415" t="s">
        <v>736</v>
      </c>
      <c r="E10" s="415" t="s">
        <v>707</v>
      </c>
      <c r="F10" s="416">
        <v>646</v>
      </c>
      <c r="G10" s="417">
        <v>6</v>
      </c>
      <c r="H10" s="511">
        <v>162</v>
      </c>
      <c r="I10" s="415" t="s">
        <v>114</v>
      </c>
      <c r="J10" s="415" t="s">
        <v>1507</v>
      </c>
      <c r="K10" s="415" t="s">
        <v>1508</v>
      </c>
      <c r="L10" s="415" t="s">
        <v>739</v>
      </c>
      <c r="M10" s="419">
        <v>7877963000</v>
      </c>
      <c r="N10" s="420">
        <v>7877962270</v>
      </c>
    </row>
    <row r="11" spans="1:14" s="57" customFormat="1" ht="13.5" thickBot="1" x14ac:dyDescent="0.25">
      <c r="A11" s="439"/>
      <c r="B11" s="334"/>
      <c r="C11" s="334"/>
      <c r="D11" s="334"/>
      <c r="E11" s="334"/>
      <c r="F11" s="335"/>
      <c r="G11" s="333"/>
      <c r="H11" s="421">
        <f>H10</f>
        <v>162</v>
      </c>
      <c r="I11" s="334"/>
      <c r="J11" s="334"/>
      <c r="K11" s="334"/>
      <c r="L11" s="334"/>
      <c r="M11" s="337"/>
      <c r="N11" s="337"/>
    </row>
    <row r="12" spans="1:14" s="57" customFormat="1" ht="13.5" thickBot="1" x14ac:dyDescent="0.25">
      <c r="A12" s="484">
        <v>1</v>
      </c>
      <c r="B12" s="672" t="s">
        <v>1509</v>
      </c>
      <c r="C12" s="672"/>
      <c r="D12" s="672"/>
      <c r="E12" s="672"/>
      <c r="F12" s="672"/>
      <c r="G12" s="672"/>
      <c r="H12" s="672"/>
      <c r="I12" s="672"/>
      <c r="J12" s="672"/>
      <c r="K12" s="672"/>
      <c r="L12" s="672"/>
      <c r="M12" s="672"/>
      <c r="N12" s="673"/>
    </row>
    <row r="13" spans="1:14" s="57" customFormat="1" ht="45.75" thickBot="1" x14ac:dyDescent="0.25">
      <c r="A13" s="414">
        <v>1</v>
      </c>
      <c r="B13" s="415" t="s">
        <v>843</v>
      </c>
      <c r="C13" s="415" t="s">
        <v>844</v>
      </c>
      <c r="D13" s="415" t="s">
        <v>845</v>
      </c>
      <c r="E13" s="415" t="s">
        <v>836</v>
      </c>
      <c r="F13" s="416">
        <v>623</v>
      </c>
      <c r="G13" s="417">
        <v>2</v>
      </c>
      <c r="H13" s="516">
        <v>88</v>
      </c>
      <c r="I13" s="415" t="s">
        <v>29</v>
      </c>
      <c r="J13" s="415" t="s">
        <v>846</v>
      </c>
      <c r="K13" s="415" t="s">
        <v>194</v>
      </c>
      <c r="L13" s="415" t="s">
        <v>847</v>
      </c>
      <c r="M13" s="419">
        <v>7872545400</v>
      </c>
      <c r="N13" s="420">
        <v>7872545421</v>
      </c>
    </row>
    <row r="14" spans="1:14" ht="15.75" thickBot="1" x14ac:dyDescent="0.3">
      <c r="H14" s="517">
        <v>88</v>
      </c>
    </row>
    <row r="16" spans="1:14" x14ac:dyDescent="0.25">
      <c r="A16" s="635" t="s">
        <v>1510</v>
      </c>
      <c r="B16" s="674"/>
      <c r="C16" s="674"/>
      <c r="D16" s="674"/>
      <c r="E16" s="674"/>
      <c r="F16" s="674"/>
      <c r="G16" s="674"/>
      <c r="H16" s="402">
        <f>H11+H14+H8</f>
        <v>382</v>
      </c>
    </row>
    <row r="17" spans="1:8" x14ac:dyDescent="0.25">
      <c r="A17" s="635" t="s">
        <v>1511</v>
      </c>
      <c r="B17" s="635"/>
      <c r="C17" s="635"/>
      <c r="D17" s="635"/>
      <c r="E17" s="635"/>
      <c r="F17" s="635"/>
      <c r="G17" s="635"/>
      <c r="H17" s="488">
        <f>A9+A12+A6</f>
        <v>3</v>
      </c>
    </row>
  </sheetData>
  <mergeCells count="9">
    <mergeCell ref="B12:N12"/>
    <mergeCell ref="A16:G16"/>
    <mergeCell ref="A17:G17"/>
    <mergeCell ref="A1:C1"/>
    <mergeCell ref="A2:C2"/>
    <mergeCell ref="A3:C3"/>
    <mergeCell ref="B4:N4"/>
    <mergeCell ref="B6:N6"/>
    <mergeCell ref="B9:N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B97A5-5496-4457-9CFB-826E84F6251F}">
  <dimension ref="A1:N27"/>
  <sheetViews>
    <sheetView topLeftCell="A7" workbookViewId="0">
      <selection sqref="A1:C1"/>
    </sheetView>
  </sheetViews>
  <sheetFormatPr defaultColWidth="8.7109375" defaultRowHeight="15" x14ac:dyDescent="0.25"/>
  <cols>
    <col min="1" max="1" width="2.7109375" style="521" customWidth="1"/>
    <col min="2" max="2" width="13.28515625" style="241" customWidth="1"/>
    <col min="3" max="4" width="8.7109375" style="241"/>
    <col min="5" max="5" width="10.42578125" style="241" customWidth="1"/>
    <col min="6" max="6" width="7" style="241" customWidth="1"/>
    <col min="7" max="7" width="7.140625" style="241" customWidth="1"/>
    <col min="8" max="8" width="8" style="241" customWidth="1"/>
    <col min="9" max="9" width="5.5703125" style="241" customWidth="1"/>
    <col min="10" max="10" width="7.28515625" style="241" customWidth="1"/>
    <col min="11" max="11" width="9.42578125" style="241" customWidth="1"/>
    <col min="12" max="12" width="8.7109375" style="241"/>
    <col min="13" max="13" width="13.140625" style="241" customWidth="1"/>
    <col min="14" max="14" width="13.5703125" style="241" customWidth="1"/>
    <col min="15" max="256" width="8.7109375" style="241"/>
    <col min="257" max="257" width="2.7109375" style="241" customWidth="1"/>
    <col min="258" max="258" width="13.28515625" style="241" customWidth="1"/>
    <col min="259" max="261" width="8.7109375" style="241"/>
    <col min="262" max="262" width="7" style="241" customWidth="1"/>
    <col min="263" max="263" width="7.140625" style="241" customWidth="1"/>
    <col min="264" max="264" width="6.7109375" style="241" customWidth="1"/>
    <col min="265" max="265" width="3.28515625" style="241" customWidth="1"/>
    <col min="266" max="267" width="7.28515625" style="241" customWidth="1"/>
    <col min="268" max="268" width="8.7109375" style="241"/>
    <col min="269" max="269" width="13.140625" style="241" customWidth="1"/>
    <col min="270" max="270" width="13.5703125" style="241" customWidth="1"/>
    <col min="271" max="512" width="8.7109375" style="241"/>
    <col min="513" max="513" width="2.7109375" style="241" customWidth="1"/>
    <col min="514" max="514" width="13.28515625" style="241" customWidth="1"/>
    <col min="515" max="517" width="8.7109375" style="241"/>
    <col min="518" max="518" width="7" style="241" customWidth="1"/>
    <col min="519" max="519" width="7.140625" style="241" customWidth="1"/>
    <col min="520" max="520" width="6.7109375" style="241" customWidth="1"/>
    <col min="521" max="521" width="3.28515625" style="241" customWidth="1"/>
    <col min="522" max="523" width="7.28515625" style="241" customWidth="1"/>
    <col min="524" max="524" width="8.7109375" style="241"/>
    <col min="525" max="525" width="13.140625" style="241" customWidth="1"/>
    <col min="526" max="526" width="13.5703125" style="241" customWidth="1"/>
    <col min="527" max="768" width="8.7109375" style="241"/>
    <col min="769" max="769" width="2.7109375" style="241" customWidth="1"/>
    <col min="770" max="770" width="13.28515625" style="241" customWidth="1"/>
    <col min="771" max="773" width="8.7109375" style="241"/>
    <col min="774" max="774" width="7" style="241" customWidth="1"/>
    <col min="775" max="775" width="7.140625" style="241" customWidth="1"/>
    <col min="776" max="776" width="6.7109375" style="241" customWidth="1"/>
    <col min="777" max="777" width="3.28515625" style="241" customWidth="1"/>
    <col min="778" max="779" width="7.28515625" style="241" customWidth="1"/>
    <col min="780" max="780" width="8.7109375" style="241"/>
    <col min="781" max="781" width="13.140625" style="241" customWidth="1"/>
    <col min="782" max="782" width="13.5703125" style="241" customWidth="1"/>
    <col min="783" max="1024" width="8.7109375" style="241"/>
    <col min="1025" max="1025" width="2.7109375" style="241" customWidth="1"/>
    <col min="1026" max="1026" width="13.28515625" style="241" customWidth="1"/>
    <col min="1027" max="1029" width="8.7109375" style="241"/>
    <col min="1030" max="1030" width="7" style="241" customWidth="1"/>
    <col min="1031" max="1031" width="7.140625" style="241" customWidth="1"/>
    <col min="1032" max="1032" width="6.7109375" style="241" customWidth="1"/>
    <col min="1033" max="1033" width="3.28515625" style="241" customWidth="1"/>
    <col min="1034" max="1035" width="7.28515625" style="241" customWidth="1"/>
    <col min="1036" max="1036" width="8.7109375" style="241"/>
    <col min="1037" max="1037" width="13.140625" style="241" customWidth="1"/>
    <col min="1038" max="1038" width="13.5703125" style="241" customWidth="1"/>
    <col min="1039" max="1280" width="8.7109375" style="241"/>
    <col min="1281" max="1281" width="2.7109375" style="241" customWidth="1"/>
    <col min="1282" max="1282" width="13.28515625" style="241" customWidth="1"/>
    <col min="1283" max="1285" width="8.7109375" style="241"/>
    <col min="1286" max="1286" width="7" style="241" customWidth="1"/>
    <col min="1287" max="1287" width="7.140625" style="241" customWidth="1"/>
    <col min="1288" max="1288" width="6.7109375" style="241" customWidth="1"/>
    <col min="1289" max="1289" width="3.28515625" style="241" customWidth="1"/>
    <col min="1290" max="1291" width="7.28515625" style="241" customWidth="1"/>
    <col min="1292" max="1292" width="8.7109375" style="241"/>
    <col min="1293" max="1293" width="13.140625" style="241" customWidth="1"/>
    <col min="1294" max="1294" width="13.5703125" style="241" customWidth="1"/>
    <col min="1295" max="1536" width="8.7109375" style="241"/>
    <col min="1537" max="1537" width="2.7109375" style="241" customWidth="1"/>
    <col min="1538" max="1538" width="13.28515625" style="241" customWidth="1"/>
    <col min="1539" max="1541" width="8.7109375" style="241"/>
    <col min="1542" max="1542" width="7" style="241" customWidth="1"/>
    <col min="1543" max="1543" width="7.140625" style="241" customWidth="1"/>
    <col min="1544" max="1544" width="6.7109375" style="241" customWidth="1"/>
    <col min="1545" max="1545" width="3.28515625" style="241" customWidth="1"/>
    <col min="1546" max="1547" width="7.28515625" style="241" customWidth="1"/>
    <col min="1548" max="1548" width="8.7109375" style="241"/>
    <col min="1549" max="1549" width="13.140625" style="241" customWidth="1"/>
    <col min="1550" max="1550" width="13.5703125" style="241" customWidth="1"/>
    <col min="1551" max="1792" width="8.7109375" style="241"/>
    <col min="1793" max="1793" width="2.7109375" style="241" customWidth="1"/>
    <col min="1794" max="1794" width="13.28515625" style="241" customWidth="1"/>
    <col min="1795" max="1797" width="8.7109375" style="241"/>
    <col min="1798" max="1798" width="7" style="241" customWidth="1"/>
    <col min="1799" max="1799" width="7.140625" style="241" customWidth="1"/>
    <col min="1800" max="1800" width="6.7109375" style="241" customWidth="1"/>
    <col min="1801" max="1801" width="3.28515625" style="241" customWidth="1"/>
    <col min="1802" max="1803" width="7.28515625" style="241" customWidth="1"/>
    <col min="1804" max="1804" width="8.7109375" style="241"/>
    <col min="1805" max="1805" width="13.140625" style="241" customWidth="1"/>
    <col min="1806" max="1806" width="13.5703125" style="241" customWidth="1"/>
    <col min="1807" max="2048" width="8.7109375" style="241"/>
    <col min="2049" max="2049" width="2.7109375" style="241" customWidth="1"/>
    <col min="2050" max="2050" width="13.28515625" style="241" customWidth="1"/>
    <col min="2051" max="2053" width="8.7109375" style="241"/>
    <col min="2054" max="2054" width="7" style="241" customWidth="1"/>
    <col min="2055" max="2055" width="7.140625" style="241" customWidth="1"/>
    <col min="2056" max="2056" width="6.7109375" style="241" customWidth="1"/>
    <col min="2057" max="2057" width="3.28515625" style="241" customWidth="1"/>
    <col min="2058" max="2059" width="7.28515625" style="241" customWidth="1"/>
    <col min="2060" max="2060" width="8.7109375" style="241"/>
    <col min="2061" max="2061" width="13.140625" style="241" customWidth="1"/>
    <col min="2062" max="2062" width="13.5703125" style="241" customWidth="1"/>
    <col min="2063" max="2304" width="8.7109375" style="241"/>
    <col min="2305" max="2305" width="2.7109375" style="241" customWidth="1"/>
    <col min="2306" max="2306" width="13.28515625" style="241" customWidth="1"/>
    <col min="2307" max="2309" width="8.7109375" style="241"/>
    <col min="2310" max="2310" width="7" style="241" customWidth="1"/>
    <col min="2311" max="2311" width="7.140625" style="241" customWidth="1"/>
    <col min="2312" max="2312" width="6.7109375" style="241" customWidth="1"/>
    <col min="2313" max="2313" width="3.28515625" style="241" customWidth="1"/>
    <col min="2314" max="2315" width="7.28515625" style="241" customWidth="1"/>
    <col min="2316" max="2316" width="8.7109375" style="241"/>
    <col min="2317" max="2317" width="13.140625" style="241" customWidth="1"/>
    <col min="2318" max="2318" width="13.5703125" style="241" customWidth="1"/>
    <col min="2319" max="2560" width="8.7109375" style="241"/>
    <col min="2561" max="2561" width="2.7109375" style="241" customWidth="1"/>
    <col min="2562" max="2562" width="13.28515625" style="241" customWidth="1"/>
    <col min="2563" max="2565" width="8.7109375" style="241"/>
    <col min="2566" max="2566" width="7" style="241" customWidth="1"/>
    <col min="2567" max="2567" width="7.140625" style="241" customWidth="1"/>
    <col min="2568" max="2568" width="6.7109375" style="241" customWidth="1"/>
    <col min="2569" max="2569" width="3.28515625" style="241" customWidth="1"/>
    <col min="2570" max="2571" width="7.28515625" style="241" customWidth="1"/>
    <col min="2572" max="2572" width="8.7109375" style="241"/>
    <col min="2573" max="2573" width="13.140625" style="241" customWidth="1"/>
    <col min="2574" max="2574" width="13.5703125" style="241" customWidth="1"/>
    <col min="2575" max="2816" width="8.7109375" style="241"/>
    <col min="2817" max="2817" width="2.7109375" style="241" customWidth="1"/>
    <col min="2818" max="2818" width="13.28515625" style="241" customWidth="1"/>
    <col min="2819" max="2821" width="8.7109375" style="241"/>
    <col min="2822" max="2822" width="7" style="241" customWidth="1"/>
    <col min="2823" max="2823" width="7.140625" style="241" customWidth="1"/>
    <col min="2824" max="2824" width="6.7109375" style="241" customWidth="1"/>
    <col min="2825" max="2825" width="3.28515625" style="241" customWidth="1"/>
    <col min="2826" max="2827" width="7.28515625" style="241" customWidth="1"/>
    <col min="2828" max="2828" width="8.7109375" style="241"/>
    <col min="2829" max="2829" width="13.140625" style="241" customWidth="1"/>
    <col min="2830" max="2830" width="13.5703125" style="241" customWidth="1"/>
    <col min="2831" max="3072" width="8.7109375" style="241"/>
    <col min="3073" max="3073" width="2.7109375" style="241" customWidth="1"/>
    <col min="3074" max="3074" width="13.28515625" style="241" customWidth="1"/>
    <col min="3075" max="3077" width="8.7109375" style="241"/>
    <col min="3078" max="3078" width="7" style="241" customWidth="1"/>
    <col min="3079" max="3079" width="7.140625" style="241" customWidth="1"/>
    <col min="3080" max="3080" width="6.7109375" style="241" customWidth="1"/>
    <col min="3081" max="3081" width="3.28515625" style="241" customWidth="1"/>
    <col min="3082" max="3083" width="7.28515625" style="241" customWidth="1"/>
    <col min="3084" max="3084" width="8.7109375" style="241"/>
    <col min="3085" max="3085" width="13.140625" style="241" customWidth="1"/>
    <col min="3086" max="3086" width="13.5703125" style="241" customWidth="1"/>
    <col min="3087" max="3328" width="8.7109375" style="241"/>
    <col min="3329" max="3329" width="2.7109375" style="241" customWidth="1"/>
    <col min="3330" max="3330" width="13.28515625" style="241" customWidth="1"/>
    <col min="3331" max="3333" width="8.7109375" style="241"/>
    <col min="3334" max="3334" width="7" style="241" customWidth="1"/>
    <col min="3335" max="3335" width="7.140625" style="241" customWidth="1"/>
    <col min="3336" max="3336" width="6.7109375" style="241" customWidth="1"/>
    <col min="3337" max="3337" width="3.28515625" style="241" customWidth="1"/>
    <col min="3338" max="3339" width="7.28515625" style="241" customWidth="1"/>
    <col min="3340" max="3340" width="8.7109375" style="241"/>
    <col min="3341" max="3341" width="13.140625" style="241" customWidth="1"/>
    <col min="3342" max="3342" width="13.5703125" style="241" customWidth="1"/>
    <col min="3343" max="3584" width="8.7109375" style="241"/>
    <col min="3585" max="3585" width="2.7109375" style="241" customWidth="1"/>
    <col min="3586" max="3586" width="13.28515625" style="241" customWidth="1"/>
    <col min="3587" max="3589" width="8.7109375" style="241"/>
    <col min="3590" max="3590" width="7" style="241" customWidth="1"/>
    <col min="3591" max="3591" width="7.140625" style="241" customWidth="1"/>
    <col min="3592" max="3592" width="6.7109375" style="241" customWidth="1"/>
    <col min="3593" max="3593" width="3.28515625" style="241" customWidth="1"/>
    <col min="3594" max="3595" width="7.28515625" style="241" customWidth="1"/>
    <col min="3596" max="3596" width="8.7109375" style="241"/>
    <col min="3597" max="3597" width="13.140625" style="241" customWidth="1"/>
    <col min="3598" max="3598" width="13.5703125" style="241" customWidth="1"/>
    <col min="3599" max="3840" width="8.7109375" style="241"/>
    <col min="3841" max="3841" width="2.7109375" style="241" customWidth="1"/>
    <col min="3842" max="3842" width="13.28515625" style="241" customWidth="1"/>
    <col min="3843" max="3845" width="8.7109375" style="241"/>
    <col min="3846" max="3846" width="7" style="241" customWidth="1"/>
    <col min="3847" max="3847" width="7.140625" style="241" customWidth="1"/>
    <col min="3848" max="3848" width="6.7109375" style="241" customWidth="1"/>
    <col min="3849" max="3849" width="3.28515625" style="241" customWidth="1"/>
    <col min="3850" max="3851" width="7.28515625" style="241" customWidth="1"/>
    <col min="3852" max="3852" width="8.7109375" style="241"/>
    <col min="3853" max="3853" width="13.140625" style="241" customWidth="1"/>
    <col min="3854" max="3854" width="13.5703125" style="241" customWidth="1"/>
    <col min="3855" max="4096" width="8.7109375" style="241"/>
    <col min="4097" max="4097" width="2.7109375" style="241" customWidth="1"/>
    <col min="4098" max="4098" width="13.28515625" style="241" customWidth="1"/>
    <col min="4099" max="4101" width="8.7109375" style="241"/>
    <col min="4102" max="4102" width="7" style="241" customWidth="1"/>
    <col min="4103" max="4103" width="7.140625" style="241" customWidth="1"/>
    <col min="4104" max="4104" width="6.7109375" style="241" customWidth="1"/>
    <col min="4105" max="4105" width="3.28515625" style="241" customWidth="1"/>
    <col min="4106" max="4107" width="7.28515625" style="241" customWidth="1"/>
    <col min="4108" max="4108" width="8.7109375" style="241"/>
    <col min="4109" max="4109" width="13.140625" style="241" customWidth="1"/>
    <col min="4110" max="4110" width="13.5703125" style="241" customWidth="1"/>
    <col min="4111" max="4352" width="8.7109375" style="241"/>
    <col min="4353" max="4353" width="2.7109375" style="241" customWidth="1"/>
    <col min="4354" max="4354" width="13.28515625" style="241" customWidth="1"/>
    <col min="4355" max="4357" width="8.7109375" style="241"/>
    <col min="4358" max="4358" width="7" style="241" customWidth="1"/>
    <col min="4359" max="4359" width="7.140625" style="241" customWidth="1"/>
    <col min="4360" max="4360" width="6.7109375" style="241" customWidth="1"/>
    <col min="4361" max="4361" width="3.28515625" style="241" customWidth="1"/>
    <col min="4362" max="4363" width="7.28515625" style="241" customWidth="1"/>
    <col min="4364" max="4364" width="8.7109375" style="241"/>
    <col min="4365" max="4365" width="13.140625" style="241" customWidth="1"/>
    <col min="4366" max="4366" width="13.5703125" style="241" customWidth="1"/>
    <col min="4367" max="4608" width="8.7109375" style="241"/>
    <col min="4609" max="4609" width="2.7109375" style="241" customWidth="1"/>
    <col min="4610" max="4610" width="13.28515625" style="241" customWidth="1"/>
    <col min="4611" max="4613" width="8.7109375" style="241"/>
    <col min="4614" max="4614" width="7" style="241" customWidth="1"/>
    <col min="4615" max="4615" width="7.140625" style="241" customWidth="1"/>
    <col min="4616" max="4616" width="6.7109375" style="241" customWidth="1"/>
    <col min="4617" max="4617" width="3.28515625" style="241" customWidth="1"/>
    <col min="4618" max="4619" width="7.28515625" style="241" customWidth="1"/>
    <col min="4620" max="4620" width="8.7109375" style="241"/>
    <col min="4621" max="4621" width="13.140625" style="241" customWidth="1"/>
    <col min="4622" max="4622" width="13.5703125" style="241" customWidth="1"/>
    <col min="4623" max="4864" width="8.7109375" style="241"/>
    <col min="4865" max="4865" width="2.7109375" style="241" customWidth="1"/>
    <col min="4866" max="4866" width="13.28515625" style="241" customWidth="1"/>
    <col min="4867" max="4869" width="8.7109375" style="241"/>
    <col min="4870" max="4870" width="7" style="241" customWidth="1"/>
    <col min="4871" max="4871" width="7.140625" style="241" customWidth="1"/>
    <col min="4872" max="4872" width="6.7109375" style="241" customWidth="1"/>
    <col min="4873" max="4873" width="3.28515625" style="241" customWidth="1"/>
    <col min="4874" max="4875" width="7.28515625" style="241" customWidth="1"/>
    <col min="4876" max="4876" width="8.7109375" style="241"/>
    <col min="4877" max="4877" width="13.140625" style="241" customWidth="1"/>
    <col min="4878" max="4878" width="13.5703125" style="241" customWidth="1"/>
    <col min="4879" max="5120" width="8.7109375" style="241"/>
    <col min="5121" max="5121" width="2.7109375" style="241" customWidth="1"/>
    <col min="5122" max="5122" width="13.28515625" style="241" customWidth="1"/>
    <col min="5123" max="5125" width="8.7109375" style="241"/>
    <col min="5126" max="5126" width="7" style="241" customWidth="1"/>
    <col min="5127" max="5127" width="7.140625" style="241" customWidth="1"/>
    <col min="5128" max="5128" width="6.7109375" style="241" customWidth="1"/>
    <col min="5129" max="5129" width="3.28515625" style="241" customWidth="1"/>
    <col min="5130" max="5131" width="7.28515625" style="241" customWidth="1"/>
    <col min="5132" max="5132" width="8.7109375" style="241"/>
    <col min="5133" max="5133" width="13.140625" style="241" customWidth="1"/>
    <col min="5134" max="5134" width="13.5703125" style="241" customWidth="1"/>
    <col min="5135" max="5376" width="8.7109375" style="241"/>
    <col min="5377" max="5377" width="2.7109375" style="241" customWidth="1"/>
    <col min="5378" max="5378" width="13.28515625" style="241" customWidth="1"/>
    <col min="5379" max="5381" width="8.7109375" style="241"/>
    <col min="5382" max="5382" width="7" style="241" customWidth="1"/>
    <col min="5383" max="5383" width="7.140625" style="241" customWidth="1"/>
    <col min="5384" max="5384" width="6.7109375" style="241" customWidth="1"/>
    <col min="5385" max="5385" width="3.28515625" style="241" customWidth="1"/>
    <col min="5386" max="5387" width="7.28515625" style="241" customWidth="1"/>
    <col min="5388" max="5388" width="8.7109375" style="241"/>
    <col min="5389" max="5389" width="13.140625" style="241" customWidth="1"/>
    <col min="5390" max="5390" width="13.5703125" style="241" customWidth="1"/>
    <col min="5391" max="5632" width="8.7109375" style="241"/>
    <col min="5633" max="5633" width="2.7109375" style="241" customWidth="1"/>
    <col min="5634" max="5634" width="13.28515625" style="241" customWidth="1"/>
    <col min="5635" max="5637" width="8.7109375" style="241"/>
    <col min="5638" max="5638" width="7" style="241" customWidth="1"/>
    <col min="5639" max="5639" width="7.140625" style="241" customWidth="1"/>
    <col min="5640" max="5640" width="6.7109375" style="241" customWidth="1"/>
    <col min="5641" max="5641" width="3.28515625" style="241" customWidth="1"/>
    <col min="5642" max="5643" width="7.28515625" style="241" customWidth="1"/>
    <col min="5644" max="5644" width="8.7109375" style="241"/>
    <col min="5645" max="5645" width="13.140625" style="241" customWidth="1"/>
    <col min="5646" max="5646" width="13.5703125" style="241" customWidth="1"/>
    <col min="5647" max="5888" width="8.7109375" style="241"/>
    <col min="5889" max="5889" width="2.7109375" style="241" customWidth="1"/>
    <col min="5890" max="5890" width="13.28515625" style="241" customWidth="1"/>
    <col min="5891" max="5893" width="8.7109375" style="241"/>
    <col min="5894" max="5894" width="7" style="241" customWidth="1"/>
    <col min="5895" max="5895" width="7.140625" style="241" customWidth="1"/>
    <col min="5896" max="5896" width="6.7109375" style="241" customWidth="1"/>
    <col min="5897" max="5897" width="3.28515625" style="241" customWidth="1"/>
    <col min="5898" max="5899" width="7.28515625" style="241" customWidth="1"/>
    <col min="5900" max="5900" width="8.7109375" style="241"/>
    <col min="5901" max="5901" width="13.140625" style="241" customWidth="1"/>
    <col min="5902" max="5902" width="13.5703125" style="241" customWidth="1"/>
    <col min="5903" max="6144" width="8.7109375" style="241"/>
    <col min="6145" max="6145" width="2.7109375" style="241" customWidth="1"/>
    <col min="6146" max="6146" width="13.28515625" style="241" customWidth="1"/>
    <col min="6147" max="6149" width="8.7109375" style="241"/>
    <col min="6150" max="6150" width="7" style="241" customWidth="1"/>
    <col min="6151" max="6151" width="7.140625" style="241" customWidth="1"/>
    <col min="6152" max="6152" width="6.7109375" style="241" customWidth="1"/>
    <col min="6153" max="6153" width="3.28515625" style="241" customWidth="1"/>
    <col min="6154" max="6155" width="7.28515625" style="241" customWidth="1"/>
    <col min="6156" max="6156" width="8.7109375" style="241"/>
    <col min="6157" max="6157" width="13.140625" style="241" customWidth="1"/>
    <col min="6158" max="6158" width="13.5703125" style="241" customWidth="1"/>
    <col min="6159" max="6400" width="8.7109375" style="241"/>
    <col min="6401" max="6401" width="2.7109375" style="241" customWidth="1"/>
    <col min="6402" max="6402" width="13.28515625" style="241" customWidth="1"/>
    <col min="6403" max="6405" width="8.7109375" style="241"/>
    <col min="6406" max="6406" width="7" style="241" customWidth="1"/>
    <col min="6407" max="6407" width="7.140625" style="241" customWidth="1"/>
    <col min="6408" max="6408" width="6.7109375" style="241" customWidth="1"/>
    <col min="6409" max="6409" width="3.28515625" style="241" customWidth="1"/>
    <col min="6410" max="6411" width="7.28515625" style="241" customWidth="1"/>
    <col min="6412" max="6412" width="8.7109375" style="241"/>
    <col min="6413" max="6413" width="13.140625" style="241" customWidth="1"/>
    <col min="6414" max="6414" width="13.5703125" style="241" customWidth="1"/>
    <col min="6415" max="6656" width="8.7109375" style="241"/>
    <col min="6657" max="6657" width="2.7109375" style="241" customWidth="1"/>
    <col min="6658" max="6658" width="13.28515625" style="241" customWidth="1"/>
    <col min="6659" max="6661" width="8.7109375" style="241"/>
    <col min="6662" max="6662" width="7" style="241" customWidth="1"/>
    <col min="6663" max="6663" width="7.140625" style="241" customWidth="1"/>
    <col min="6664" max="6664" width="6.7109375" style="241" customWidth="1"/>
    <col min="6665" max="6665" width="3.28515625" style="241" customWidth="1"/>
    <col min="6666" max="6667" width="7.28515625" style="241" customWidth="1"/>
    <col min="6668" max="6668" width="8.7109375" style="241"/>
    <col min="6669" max="6669" width="13.140625" style="241" customWidth="1"/>
    <col min="6670" max="6670" width="13.5703125" style="241" customWidth="1"/>
    <col min="6671" max="6912" width="8.7109375" style="241"/>
    <col min="6913" max="6913" width="2.7109375" style="241" customWidth="1"/>
    <col min="6914" max="6914" width="13.28515625" style="241" customWidth="1"/>
    <col min="6915" max="6917" width="8.7109375" style="241"/>
    <col min="6918" max="6918" width="7" style="241" customWidth="1"/>
    <col min="6919" max="6919" width="7.140625" style="241" customWidth="1"/>
    <col min="6920" max="6920" width="6.7109375" style="241" customWidth="1"/>
    <col min="6921" max="6921" width="3.28515625" style="241" customWidth="1"/>
    <col min="6922" max="6923" width="7.28515625" style="241" customWidth="1"/>
    <col min="6924" max="6924" width="8.7109375" style="241"/>
    <col min="6925" max="6925" width="13.140625" style="241" customWidth="1"/>
    <col min="6926" max="6926" width="13.5703125" style="241" customWidth="1"/>
    <col min="6927" max="7168" width="8.7109375" style="241"/>
    <col min="7169" max="7169" width="2.7109375" style="241" customWidth="1"/>
    <col min="7170" max="7170" width="13.28515625" style="241" customWidth="1"/>
    <col min="7171" max="7173" width="8.7109375" style="241"/>
    <col min="7174" max="7174" width="7" style="241" customWidth="1"/>
    <col min="7175" max="7175" width="7.140625" style="241" customWidth="1"/>
    <col min="7176" max="7176" width="6.7109375" style="241" customWidth="1"/>
    <col min="7177" max="7177" width="3.28515625" style="241" customWidth="1"/>
    <col min="7178" max="7179" width="7.28515625" style="241" customWidth="1"/>
    <col min="7180" max="7180" width="8.7109375" style="241"/>
    <col min="7181" max="7181" width="13.140625" style="241" customWidth="1"/>
    <col min="7182" max="7182" width="13.5703125" style="241" customWidth="1"/>
    <col min="7183" max="7424" width="8.7109375" style="241"/>
    <col min="7425" max="7425" width="2.7109375" style="241" customWidth="1"/>
    <col min="7426" max="7426" width="13.28515625" style="241" customWidth="1"/>
    <col min="7427" max="7429" width="8.7109375" style="241"/>
    <col min="7430" max="7430" width="7" style="241" customWidth="1"/>
    <col min="7431" max="7431" width="7.140625" style="241" customWidth="1"/>
    <col min="7432" max="7432" width="6.7109375" style="241" customWidth="1"/>
    <col min="7433" max="7433" width="3.28515625" style="241" customWidth="1"/>
    <col min="7434" max="7435" width="7.28515625" style="241" customWidth="1"/>
    <col min="7436" max="7436" width="8.7109375" style="241"/>
    <col min="7437" max="7437" width="13.140625" style="241" customWidth="1"/>
    <col min="7438" max="7438" width="13.5703125" style="241" customWidth="1"/>
    <col min="7439" max="7680" width="8.7109375" style="241"/>
    <col min="7681" max="7681" width="2.7109375" style="241" customWidth="1"/>
    <col min="7682" max="7682" width="13.28515625" style="241" customWidth="1"/>
    <col min="7683" max="7685" width="8.7109375" style="241"/>
    <col min="7686" max="7686" width="7" style="241" customWidth="1"/>
    <col min="7687" max="7687" width="7.140625" style="241" customWidth="1"/>
    <col min="7688" max="7688" width="6.7109375" style="241" customWidth="1"/>
    <col min="7689" max="7689" width="3.28515625" style="241" customWidth="1"/>
    <col min="7690" max="7691" width="7.28515625" style="241" customWidth="1"/>
    <col min="7692" max="7692" width="8.7109375" style="241"/>
    <col min="7693" max="7693" width="13.140625" style="241" customWidth="1"/>
    <col min="7694" max="7694" width="13.5703125" style="241" customWidth="1"/>
    <col min="7695" max="7936" width="8.7109375" style="241"/>
    <col min="7937" max="7937" width="2.7109375" style="241" customWidth="1"/>
    <col min="7938" max="7938" width="13.28515625" style="241" customWidth="1"/>
    <col min="7939" max="7941" width="8.7109375" style="241"/>
    <col min="7942" max="7942" width="7" style="241" customWidth="1"/>
    <col min="7943" max="7943" width="7.140625" style="241" customWidth="1"/>
    <col min="7944" max="7944" width="6.7109375" style="241" customWidth="1"/>
    <col min="7945" max="7945" width="3.28515625" style="241" customWidth="1"/>
    <col min="7946" max="7947" width="7.28515625" style="241" customWidth="1"/>
    <col min="7948" max="7948" width="8.7109375" style="241"/>
    <col min="7949" max="7949" width="13.140625" style="241" customWidth="1"/>
    <col min="7950" max="7950" width="13.5703125" style="241" customWidth="1"/>
    <col min="7951" max="8192" width="8.7109375" style="241"/>
    <col min="8193" max="8193" width="2.7109375" style="241" customWidth="1"/>
    <col min="8194" max="8194" width="13.28515625" style="241" customWidth="1"/>
    <col min="8195" max="8197" width="8.7109375" style="241"/>
    <col min="8198" max="8198" width="7" style="241" customWidth="1"/>
    <col min="8199" max="8199" width="7.140625" style="241" customWidth="1"/>
    <col min="8200" max="8200" width="6.7109375" style="241" customWidth="1"/>
    <col min="8201" max="8201" width="3.28515625" style="241" customWidth="1"/>
    <col min="8202" max="8203" width="7.28515625" style="241" customWidth="1"/>
    <col min="8204" max="8204" width="8.7109375" style="241"/>
    <col min="8205" max="8205" width="13.140625" style="241" customWidth="1"/>
    <col min="8206" max="8206" width="13.5703125" style="241" customWidth="1"/>
    <col min="8207" max="8448" width="8.7109375" style="241"/>
    <col min="8449" max="8449" width="2.7109375" style="241" customWidth="1"/>
    <col min="8450" max="8450" width="13.28515625" style="241" customWidth="1"/>
    <col min="8451" max="8453" width="8.7109375" style="241"/>
    <col min="8454" max="8454" width="7" style="241" customWidth="1"/>
    <col min="8455" max="8455" width="7.140625" style="241" customWidth="1"/>
    <col min="8456" max="8456" width="6.7109375" style="241" customWidth="1"/>
    <col min="8457" max="8457" width="3.28515625" style="241" customWidth="1"/>
    <col min="8458" max="8459" width="7.28515625" style="241" customWidth="1"/>
    <col min="8460" max="8460" width="8.7109375" style="241"/>
    <col min="8461" max="8461" width="13.140625" style="241" customWidth="1"/>
    <col min="8462" max="8462" width="13.5703125" style="241" customWidth="1"/>
    <col min="8463" max="8704" width="8.7109375" style="241"/>
    <col min="8705" max="8705" width="2.7109375" style="241" customWidth="1"/>
    <col min="8706" max="8706" width="13.28515625" style="241" customWidth="1"/>
    <col min="8707" max="8709" width="8.7109375" style="241"/>
    <col min="8710" max="8710" width="7" style="241" customWidth="1"/>
    <col min="8711" max="8711" width="7.140625" style="241" customWidth="1"/>
    <col min="8712" max="8712" width="6.7109375" style="241" customWidth="1"/>
    <col min="8713" max="8713" width="3.28515625" style="241" customWidth="1"/>
    <col min="8714" max="8715" width="7.28515625" style="241" customWidth="1"/>
    <col min="8716" max="8716" width="8.7109375" style="241"/>
    <col min="8717" max="8717" width="13.140625" style="241" customWidth="1"/>
    <col min="8718" max="8718" width="13.5703125" style="241" customWidth="1"/>
    <col min="8719" max="8960" width="8.7109375" style="241"/>
    <col min="8961" max="8961" width="2.7109375" style="241" customWidth="1"/>
    <col min="8962" max="8962" width="13.28515625" style="241" customWidth="1"/>
    <col min="8963" max="8965" width="8.7109375" style="241"/>
    <col min="8966" max="8966" width="7" style="241" customWidth="1"/>
    <col min="8967" max="8967" width="7.140625" style="241" customWidth="1"/>
    <col min="8968" max="8968" width="6.7109375" style="241" customWidth="1"/>
    <col min="8969" max="8969" width="3.28515625" style="241" customWidth="1"/>
    <col min="8970" max="8971" width="7.28515625" style="241" customWidth="1"/>
    <col min="8972" max="8972" width="8.7109375" style="241"/>
    <col min="8973" max="8973" width="13.140625" style="241" customWidth="1"/>
    <col min="8974" max="8974" width="13.5703125" style="241" customWidth="1"/>
    <col min="8975" max="9216" width="8.7109375" style="241"/>
    <col min="9217" max="9217" width="2.7109375" style="241" customWidth="1"/>
    <col min="9218" max="9218" width="13.28515625" style="241" customWidth="1"/>
    <col min="9219" max="9221" width="8.7109375" style="241"/>
    <col min="9222" max="9222" width="7" style="241" customWidth="1"/>
    <col min="9223" max="9223" width="7.140625" style="241" customWidth="1"/>
    <col min="9224" max="9224" width="6.7109375" style="241" customWidth="1"/>
    <col min="9225" max="9225" width="3.28515625" style="241" customWidth="1"/>
    <col min="9226" max="9227" width="7.28515625" style="241" customWidth="1"/>
    <col min="9228" max="9228" width="8.7109375" style="241"/>
    <col min="9229" max="9229" width="13.140625" style="241" customWidth="1"/>
    <col min="9230" max="9230" width="13.5703125" style="241" customWidth="1"/>
    <col min="9231" max="9472" width="8.7109375" style="241"/>
    <col min="9473" max="9473" width="2.7109375" style="241" customWidth="1"/>
    <col min="9474" max="9474" width="13.28515625" style="241" customWidth="1"/>
    <col min="9475" max="9477" width="8.7109375" style="241"/>
    <col min="9478" max="9478" width="7" style="241" customWidth="1"/>
    <col min="9479" max="9479" width="7.140625" style="241" customWidth="1"/>
    <col min="9480" max="9480" width="6.7109375" style="241" customWidth="1"/>
    <col min="9481" max="9481" width="3.28515625" style="241" customWidth="1"/>
    <col min="9482" max="9483" width="7.28515625" style="241" customWidth="1"/>
    <col min="9484" max="9484" width="8.7109375" style="241"/>
    <col min="9485" max="9485" width="13.140625" style="241" customWidth="1"/>
    <col min="9486" max="9486" width="13.5703125" style="241" customWidth="1"/>
    <col min="9487" max="9728" width="8.7109375" style="241"/>
    <col min="9729" max="9729" width="2.7109375" style="241" customWidth="1"/>
    <col min="9730" max="9730" width="13.28515625" style="241" customWidth="1"/>
    <col min="9731" max="9733" width="8.7109375" style="241"/>
    <col min="9734" max="9734" width="7" style="241" customWidth="1"/>
    <col min="9735" max="9735" width="7.140625" style="241" customWidth="1"/>
    <col min="9736" max="9736" width="6.7109375" style="241" customWidth="1"/>
    <col min="9737" max="9737" width="3.28515625" style="241" customWidth="1"/>
    <col min="9738" max="9739" width="7.28515625" style="241" customWidth="1"/>
    <col min="9740" max="9740" width="8.7109375" style="241"/>
    <col min="9741" max="9741" width="13.140625" style="241" customWidth="1"/>
    <col min="9742" max="9742" width="13.5703125" style="241" customWidth="1"/>
    <col min="9743" max="9984" width="8.7109375" style="241"/>
    <col min="9985" max="9985" width="2.7109375" style="241" customWidth="1"/>
    <col min="9986" max="9986" width="13.28515625" style="241" customWidth="1"/>
    <col min="9987" max="9989" width="8.7109375" style="241"/>
    <col min="9990" max="9990" width="7" style="241" customWidth="1"/>
    <col min="9991" max="9991" width="7.140625" style="241" customWidth="1"/>
    <col min="9992" max="9992" width="6.7109375" style="241" customWidth="1"/>
    <col min="9993" max="9993" width="3.28515625" style="241" customWidth="1"/>
    <col min="9994" max="9995" width="7.28515625" style="241" customWidth="1"/>
    <col min="9996" max="9996" width="8.7109375" style="241"/>
    <col min="9997" max="9997" width="13.140625" style="241" customWidth="1"/>
    <col min="9998" max="9998" width="13.5703125" style="241" customWidth="1"/>
    <col min="9999" max="10240" width="8.7109375" style="241"/>
    <col min="10241" max="10241" width="2.7109375" style="241" customWidth="1"/>
    <col min="10242" max="10242" width="13.28515625" style="241" customWidth="1"/>
    <col min="10243" max="10245" width="8.7109375" style="241"/>
    <col min="10246" max="10246" width="7" style="241" customWidth="1"/>
    <col min="10247" max="10247" width="7.140625" style="241" customWidth="1"/>
    <col min="10248" max="10248" width="6.7109375" style="241" customWidth="1"/>
    <col min="10249" max="10249" width="3.28515625" style="241" customWidth="1"/>
    <col min="10250" max="10251" width="7.28515625" style="241" customWidth="1"/>
    <col min="10252" max="10252" width="8.7109375" style="241"/>
    <col min="10253" max="10253" width="13.140625" style="241" customWidth="1"/>
    <col min="10254" max="10254" width="13.5703125" style="241" customWidth="1"/>
    <col min="10255" max="10496" width="8.7109375" style="241"/>
    <col min="10497" max="10497" width="2.7109375" style="241" customWidth="1"/>
    <col min="10498" max="10498" width="13.28515625" style="241" customWidth="1"/>
    <col min="10499" max="10501" width="8.7109375" style="241"/>
    <col min="10502" max="10502" width="7" style="241" customWidth="1"/>
    <col min="10503" max="10503" width="7.140625" style="241" customWidth="1"/>
    <col min="10504" max="10504" width="6.7109375" style="241" customWidth="1"/>
    <col min="10505" max="10505" width="3.28515625" style="241" customWidth="1"/>
    <col min="10506" max="10507" width="7.28515625" style="241" customWidth="1"/>
    <col min="10508" max="10508" width="8.7109375" style="241"/>
    <col min="10509" max="10509" width="13.140625" style="241" customWidth="1"/>
    <col min="10510" max="10510" width="13.5703125" style="241" customWidth="1"/>
    <col min="10511" max="10752" width="8.7109375" style="241"/>
    <col min="10753" max="10753" width="2.7109375" style="241" customWidth="1"/>
    <col min="10754" max="10754" width="13.28515625" style="241" customWidth="1"/>
    <col min="10755" max="10757" width="8.7109375" style="241"/>
    <col min="10758" max="10758" width="7" style="241" customWidth="1"/>
    <col min="10759" max="10759" width="7.140625" style="241" customWidth="1"/>
    <col min="10760" max="10760" width="6.7109375" style="241" customWidth="1"/>
    <col min="10761" max="10761" width="3.28515625" style="241" customWidth="1"/>
    <col min="10762" max="10763" width="7.28515625" style="241" customWidth="1"/>
    <col min="10764" max="10764" width="8.7109375" style="241"/>
    <col min="10765" max="10765" width="13.140625" style="241" customWidth="1"/>
    <col min="10766" max="10766" width="13.5703125" style="241" customWidth="1"/>
    <col min="10767" max="11008" width="8.7109375" style="241"/>
    <col min="11009" max="11009" width="2.7109375" style="241" customWidth="1"/>
    <col min="11010" max="11010" width="13.28515625" style="241" customWidth="1"/>
    <col min="11011" max="11013" width="8.7109375" style="241"/>
    <col min="11014" max="11014" width="7" style="241" customWidth="1"/>
    <col min="11015" max="11015" width="7.140625" style="241" customWidth="1"/>
    <col min="11016" max="11016" width="6.7109375" style="241" customWidth="1"/>
    <col min="11017" max="11017" width="3.28515625" style="241" customWidth="1"/>
    <col min="11018" max="11019" width="7.28515625" style="241" customWidth="1"/>
    <col min="11020" max="11020" width="8.7109375" style="241"/>
    <col min="11021" max="11021" width="13.140625" style="241" customWidth="1"/>
    <col min="11022" max="11022" width="13.5703125" style="241" customWidth="1"/>
    <col min="11023" max="11264" width="8.7109375" style="241"/>
    <col min="11265" max="11265" width="2.7109375" style="241" customWidth="1"/>
    <col min="11266" max="11266" width="13.28515625" style="241" customWidth="1"/>
    <col min="11267" max="11269" width="8.7109375" style="241"/>
    <col min="11270" max="11270" width="7" style="241" customWidth="1"/>
    <col min="11271" max="11271" width="7.140625" style="241" customWidth="1"/>
    <col min="11272" max="11272" width="6.7109375" style="241" customWidth="1"/>
    <col min="11273" max="11273" width="3.28515625" style="241" customWidth="1"/>
    <col min="11274" max="11275" width="7.28515625" style="241" customWidth="1"/>
    <col min="11276" max="11276" width="8.7109375" style="241"/>
    <col min="11277" max="11277" width="13.140625" style="241" customWidth="1"/>
    <col min="11278" max="11278" width="13.5703125" style="241" customWidth="1"/>
    <col min="11279" max="11520" width="8.7109375" style="241"/>
    <col min="11521" max="11521" width="2.7109375" style="241" customWidth="1"/>
    <col min="11522" max="11522" width="13.28515625" style="241" customWidth="1"/>
    <col min="11523" max="11525" width="8.7109375" style="241"/>
    <col min="11526" max="11526" width="7" style="241" customWidth="1"/>
    <col min="11527" max="11527" width="7.140625" style="241" customWidth="1"/>
    <col min="11528" max="11528" width="6.7109375" style="241" customWidth="1"/>
    <col min="11529" max="11529" width="3.28515625" style="241" customWidth="1"/>
    <col min="11530" max="11531" width="7.28515625" style="241" customWidth="1"/>
    <col min="11532" max="11532" width="8.7109375" style="241"/>
    <col min="11533" max="11533" width="13.140625" style="241" customWidth="1"/>
    <col min="11534" max="11534" width="13.5703125" style="241" customWidth="1"/>
    <col min="11535" max="11776" width="8.7109375" style="241"/>
    <col min="11777" max="11777" width="2.7109375" style="241" customWidth="1"/>
    <col min="11778" max="11778" width="13.28515625" style="241" customWidth="1"/>
    <col min="11779" max="11781" width="8.7109375" style="241"/>
    <col min="11782" max="11782" width="7" style="241" customWidth="1"/>
    <col min="11783" max="11783" width="7.140625" style="241" customWidth="1"/>
    <col min="11784" max="11784" width="6.7109375" style="241" customWidth="1"/>
    <col min="11785" max="11785" width="3.28515625" style="241" customWidth="1"/>
    <col min="11786" max="11787" width="7.28515625" style="241" customWidth="1"/>
    <col min="11788" max="11788" width="8.7109375" style="241"/>
    <col min="11789" max="11789" width="13.140625" style="241" customWidth="1"/>
    <col min="11790" max="11790" width="13.5703125" style="241" customWidth="1"/>
    <col min="11791" max="12032" width="8.7109375" style="241"/>
    <col min="12033" max="12033" width="2.7109375" style="241" customWidth="1"/>
    <col min="12034" max="12034" width="13.28515625" style="241" customWidth="1"/>
    <col min="12035" max="12037" width="8.7109375" style="241"/>
    <col min="12038" max="12038" width="7" style="241" customWidth="1"/>
    <col min="12039" max="12039" width="7.140625" style="241" customWidth="1"/>
    <col min="12040" max="12040" width="6.7109375" style="241" customWidth="1"/>
    <col min="12041" max="12041" width="3.28515625" style="241" customWidth="1"/>
    <col min="12042" max="12043" width="7.28515625" style="241" customWidth="1"/>
    <col min="12044" max="12044" width="8.7109375" style="241"/>
    <col min="12045" max="12045" width="13.140625" style="241" customWidth="1"/>
    <col min="12046" max="12046" width="13.5703125" style="241" customWidth="1"/>
    <col min="12047" max="12288" width="8.7109375" style="241"/>
    <col min="12289" max="12289" width="2.7109375" style="241" customWidth="1"/>
    <col min="12290" max="12290" width="13.28515625" style="241" customWidth="1"/>
    <col min="12291" max="12293" width="8.7109375" style="241"/>
    <col min="12294" max="12294" width="7" style="241" customWidth="1"/>
    <col min="12295" max="12295" width="7.140625" style="241" customWidth="1"/>
    <col min="12296" max="12296" width="6.7109375" style="241" customWidth="1"/>
    <col min="12297" max="12297" width="3.28515625" style="241" customWidth="1"/>
    <col min="12298" max="12299" width="7.28515625" style="241" customWidth="1"/>
    <col min="12300" max="12300" width="8.7109375" style="241"/>
    <col min="12301" max="12301" width="13.140625" style="241" customWidth="1"/>
    <col min="12302" max="12302" width="13.5703125" style="241" customWidth="1"/>
    <col min="12303" max="12544" width="8.7109375" style="241"/>
    <col min="12545" max="12545" width="2.7109375" style="241" customWidth="1"/>
    <col min="12546" max="12546" width="13.28515625" style="241" customWidth="1"/>
    <col min="12547" max="12549" width="8.7109375" style="241"/>
    <col min="12550" max="12550" width="7" style="241" customWidth="1"/>
    <col min="12551" max="12551" width="7.140625" style="241" customWidth="1"/>
    <col min="12552" max="12552" width="6.7109375" style="241" customWidth="1"/>
    <col min="12553" max="12553" width="3.28515625" style="241" customWidth="1"/>
    <col min="12554" max="12555" width="7.28515625" style="241" customWidth="1"/>
    <col min="12556" max="12556" width="8.7109375" style="241"/>
    <col min="12557" max="12557" width="13.140625" style="241" customWidth="1"/>
    <col min="12558" max="12558" width="13.5703125" style="241" customWidth="1"/>
    <col min="12559" max="12800" width="8.7109375" style="241"/>
    <col min="12801" max="12801" width="2.7109375" style="241" customWidth="1"/>
    <col min="12802" max="12802" width="13.28515625" style="241" customWidth="1"/>
    <col min="12803" max="12805" width="8.7109375" style="241"/>
    <col min="12806" max="12806" width="7" style="241" customWidth="1"/>
    <col min="12807" max="12807" width="7.140625" style="241" customWidth="1"/>
    <col min="12808" max="12808" width="6.7109375" style="241" customWidth="1"/>
    <col min="12809" max="12809" width="3.28515625" style="241" customWidth="1"/>
    <col min="12810" max="12811" width="7.28515625" style="241" customWidth="1"/>
    <col min="12812" max="12812" width="8.7109375" style="241"/>
    <col min="12813" max="12813" width="13.140625" style="241" customWidth="1"/>
    <col min="12814" max="12814" width="13.5703125" style="241" customWidth="1"/>
    <col min="12815" max="13056" width="8.7109375" style="241"/>
    <col min="13057" max="13057" width="2.7109375" style="241" customWidth="1"/>
    <col min="13058" max="13058" width="13.28515625" style="241" customWidth="1"/>
    <col min="13059" max="13061" width="8.7109375" style="241"/>
    <col min="13062" max="13062" width="7" style="241" customWidth="1"/>
    <col min="13063" max="13063" width="7.140625" style="241" customWidth="1"/>
    <col min="13064" max="13064" width="6.7109375" style="241" customWidth="1"/>
    <col min="13065" max="13065" width="3.28515625" style="241" customWidth="1"/>
    <col min="13066" max="13067" width="7.28515625" style="241" customWidth="1"/>
    <col min="13068" max="13068" width="8.7109375" style="241"/>
    <col min="13069" max="13069" width="13.140625" style="241" customWidth="1"/>
    <col min="13070" max="13070" width="13.5703125" style="241" customWidth="1"/>
    <col min="13071" max="13312" width="8.7109375" style="241"/>
    <col min="13313" max="13313" width="2.7109375" style="241" customWidth="1"/>
    <col min="13314" max="13314" width="13.28515625" style="241" customWidth="1"/>
    <col min="13315" max="13317" width="8.7109375" style="241"/>
    <col min="13318" max="13318" width="7" style="241" customWidth="1"/>
    <col min="13319" max="13319" width="7.140625" style="241" customWidth="1"/>
    <col min="13320" max="13320" width="6.7109375" style="241" customWidth="1"/>
    <col min="13321" max="13321" width="3.28515625" style="241" customWidth="1"/>
    <col min="13322" max="13323" width="7.28515625" style="241" customWidth="1"/>
    <col min="13324" max="13324" width="8.7109375" style="241"/>
    <col min="13325" max="13325" width="13.140625" style="241" customWidth="1"/>
    <col min="13326" max="13326" width="13.5703125" style="241" customWidth="1"/>
    <col min="13327" max="13568" width="8.7109375" style="241"/>
    <col min="13569" max="13569" width="2.7109375" style="241" customWidth="1"/>
    <col min="13570" max="13570" width="13.28515625" style="241" customWidth="1"/>
    <col min="13571" max="13573" width="8.7109375" style="241"/>
    <col min="13574" max="13574" width="7" style="241" customWidth="1"/>
    <col min="13575" max="13575" width="7.140625" style="241" customWidth="1"/>
    <col min="13576" max="13576" width="6.7109375" style="241" customWidth="1"/>
    <col min="13577" max="13577" width="3.28515625" style="241" customWidth="1"/>
    <col min="13578" max="13579" width="7.28515625" style="241" customWidth="1"/>
    <col min="13580" max="13580" width="8.7109375" style="241"/>
    <col min="13581" max="13581" width="13.140625" style="241" customWidth="1"/>
    <col min="13582" max="13582" width="13.5703125" style="241" customWidth="1"/>
    <col min="13583" max="13824" width="8.7109375" style="241"/>
    <col min="13825" max="13825" width="2.7109375" style="241" customWidth="1"/>
    <col min="13826" max="13826" width="13.28515625" style="241" customWidth="1"/>
    <col min="13827" max="13829" width="8.7109375" style="241"/>
    <col min="13830" max="13830" width="7" style="241" customWidth="1"/>
    <col min="13831" max="13831" width="7.140625" style="241" customWidth="1"/>
    <col min="13832" max="13832" width="6.7109375" style="241" customWidth="1"/>
    <col min="13833" max="13833" width="3.28515625" style="241" customWidth="1"/>
    <col min="13834" max="13835" width="7.28515625" style="241" customWidth="1"/>
    <col min="13836" max="13836" width="8.7109375" style="241"/>
    <col min="13837" max="13837" width="13.140625" style="241" customWidth="1"/>
    <col min="13838" max="13838" width="13.5703125" style="241" customWidth="1"/>
    <col min="13839" max="14080" width="8.7109375" style="241"/>
    <col min="14081" max="14081" width="2.7109375" style="241" customWidth="1"/>
    <col min="14082" max="14082" width="13.28515625" style="241" customWidth="1"/>
    <col min="14083" max="14085" width="8.7109375" style="241"/>
    <col min="14086" max="14086" width="7" style="241" customWidth="1"/>
    <col min="14087" max="14087" width="7.140625" style="241" customWidth="1"/>
    <col min="14088" max="14088" width="6.7109375" style="241" customWidth="1"/>
    <col min="14089" max="14089" width="3.28515625" style="241" customWidth="1"/>
    <col min="14090" max="14091" width="7.28515625" style="241" customWidth="1"/>
    <col min="14092" max="14092" width="8.7109375" style="241"/>
    <col min="14093" max="14093" width="13.140625" style="241" customWidth="1"/>
    <col min="14094" max="14094" width="13.5703125" style="241" customWidth="1"/>
    <col min="14095" max="14336" width="8.7109375" style="241"/>
    <col min="14337" max="14337" width="2.7109375" style="241" customWidth="1"/>
    <col min="14338" max="14338" width="13.28515625" style="241" customWidth="1"/>
    <col min="14339" max="14341" width="8.7109375" style="241"/>
    <col min="14342" max="14342" width="7" style="241" customWidth="1"/>
    <col min="14343" max="14343" width="7.140625" style="241" customWidth="1"/>
    <col min="14344" max="14344" width="6.7109375" style="241" customWidth="1"/>
    <col min="14345" max="14345" width="3.28515625" style="241" customWidth="1"/>
    <col min="14346" max="14347" width="7.28515625" style="241" customWidth="1"/>
    <col min="14348" max="14348" width="8.7109375" style="241"/>
    <col min="14349" max="14349" width="13.140625" style="241" customWidth="1"/>
    <col min="14350" max="14350" width="13.5703125" style="241" customWidth="1"/>
    <col min="14351" max="14592" width="8.7109375" style="241"/>
    <col min="14593" max="14593" width="2.7109375" style="241" customWidth="1"/>
    <col min="14594" max="14594" width="13.28515625" style="241" customWidth="1"/>
    <col min="14595" max="14597" width="8.7109375" style="241"/>
    <col min="14598" max="14598" width="7" style="241" customWidth="1"/>
    <col min="14599" max="14599" width="7.140625" style="241" customWidth="1"/>
    <col min="14600" max="14600" width="6.7109375" style="241" customWidth="1"/>
    <col min="14601" max="14601" width="3.28515625" style="241" customWidth="1"/>
    <col min="14602" max="14603" width="7.28515625" style="241" customWidth="1"/>
    <col min="14604" max="14604" width="8.7109375" style="241"/>
    <col min="14605" max="14605" width="13.140625" style="241" customWidth="1"/>
    <col min="14606" max="14606" width="13.5703125" style="241" customWidth="1"/>
    <col min="14607" max="14848" width="8.7109375" style="241"/>
    <col min="14849" max="14849" width="2.7109375" style="241" customWidth="1"/>
    <col min="14850" max="14850" width="13.28515625" style="241" customWidth="1"/>
    <col min="14851" max="14853" width="8.7109375" style="241"/>
    <col min="14854" max="14854" width="7" style="241" customWidth="1"/>
    <col min="14855" max="14855" width="7.140625" style="241" customWidth="1"/>
    <col min="14856" max="14856" width="6.7109375" style="241" customWidth="1"/>
    <col min="14857" max="14857" width="3.28515625" style="241" customWidth="1"/>
    <col min="14858" max="14859" width="7.28515625" style="241" customWidth="1"/>
    <col min="14860" max="14860" width="8.7109375" style="241"/>
    <col min="14861" max="14861" width="13.140625" style="241" customWidth="1"/>
    <col min="14862" max="14862" width="13.5703125" style="241" customWidth="1"/>
    <col min="14863" max="15104" width="8.7109375" style="241"/>
    <col min="15105" max="15105" width="2.7109375" style="241" customWidth="1"/>
    <col min="15106" max="15106" width="13.28515625" style="241" customWidth="1"/>
    <col min="15107" max="15109" width="8.7109375" style="241"/>
    <col min="15110" max="15110" width="7" style="241" customWidth="1"/>
    <col min="15111" max="15111" width="7.140625" style="241" customWidth="1"/>
    <col min="15112" max="15112" width="6.7109375" style="241" customWidth="1"/>
    <col min="15113" max="15113" width="3.28515625" style="241" customWidth="1"/>
    <col min="15114" max="15115" width="7.28515625" style="241" customWidth="1"/>
    <col min="15116" max="15116" width="8.7109375" style="241"/>
    <col min="15117" max="15117" width="13.140625" style="241" customWidth="1"/>
    <col min="15118" max="15118" width="13.5703125" style="241" customWidth="1"/>
    <col min="15119" max="15360" width="8.7109375" style="241"/>
    <col min="15361" max="15361" width="2.7109375" style="241" customWidth="1"/>
    <col min="15362" max="15362" width="13.28515625" style="241" customWidth="1"/>
    <col min="15363" max="15365" width="8.7109375" style="241"/>
    <col min="15366" max="15366" width="7" style="241" customWidth="1"/>
    <col min="15367" max="15367" width="7.140625" style="241" customWidth="1"/>
    <col min="15368" max="15368" width="6.7109375" style="241" customWidth="1"/>
    <col min="15369" max="15369" width="3.28515625" style="241" customWidth="1"/>
    <col min="15370" max="15371" width="7.28515625" style="241" customWidth="1"/>
    <col min="15372" max="15372" width="8.7109375" style="241"/>
    <col min="15373" max="15373" width="13.140625" style="241" customWidth="1"/>
    <col min="15374" max="15374" width="13.5703125" style="241" customWidth="1"/>
    <col min="15375" max="15616" width="8.7109375" style="241"/>
    <col min="15617" max="15617" width="2.7109375" style="241" customWidth="1"/>
    <col min="15618" max="15618" width="13.28515625" style="241" customWidth="1"/>
    <col min="15619" max="15621" width="8.7109375" style="241"/>
    <col min="15622" max="15622" width="7" style="241" customWidth="1"/>
    <col min="15623" max="15623" width="7.140625" style="241" customWidth="1"/>
    <col min="15624" max="15624" width="6.7109375" style="241" customWidth="1"/>
    <col min="15625" max="15625" width="3.28515625" style="241" customWidth="1"/>
    <col min="15626" max="15627" width="7.28515625" style="241" customWidth="1"/>
    <col min="15628" max="15628" width="8.7109375" style="241"/>
    <col min="15629" max="15629" width="13.140625" style="241" customWidth="1"/>
    <col min="15630" max="15630" width="13.5703125" style="241" customWidth="1"/>
    <col min="15631" max="15872" width="8.7109375" style="241"/>
    <col min="15873" max="15873" width="2.7109375" style="241" customWidth="1"/>
    <col min="15874" max="15874" width="13.28515625" style="241" customWidth="1"/>
    <col min="15875" max="15877" width="8.7109375" style="241"/>
    <col min="15878" max="15878" width="7" style="241" customWidth="1"/>
    <col min="15879" max="15879" width="7.140625" style="241" customWidth="1"/>
    <col min="15880" max="15880" width="6.7109375" style="241" customWidth="1"/>
    <col min="15881" max="15881" width="3.28515625" style="241" customWidth="1"/>
    <col min="15882" max="15883" width="7.28515625" style="241" customWidth="1"/>
    <col min="15884" max="15884" width="8.7109375" style="241"/>
    <col min="15885" max="15885" width="13.140625" style="241" customWidth="1"/>
    <col min="15886" max="15886" width="13.5703125" style="241" customWidth="1"/>
    <col min="15887" max="16128" width="8.7109375" style="241"/>
    <col min="16129" max="16129" width="2.7109375" style="241" customWidth="1"/>
    <col min="16130" max="16130" width="13.28515625" style="241" customWidth="1"/>
    <col min="16131" max="16133" width="8.7109375" style="241"/>
    <col min="16134" max="16134" width="7" style="241" customWidth="1"/>
    <col min="16135" max="16135" width="7.140625" style="241" customWidth="1"/>
    <col min="16136" max="16136" width="6.7109375" style="241" customWidth="1"/>
    <col min="16137" max="16137" width="3.28515625" style="241" customWidth="1"/>
    <col min="16138" max="16139" width="7.28515625" style="241" customWidth="1"/>
    <col min="16140" max="16140" width="8.7109375" style="241"/>
    <col min="16141" max="16141" width="13.140625" style="241" customWidth="1"/>
    <col min="16142" max="16142" width="13.5703125" style="241" customWidth="1"/>
    <col min="16143" max="16384" width="8.7109375" style="241"/>
  </cols>
  <sheetData>
    <row r="1" spans="1:14" x14ac:dyDescent="0.25">
      <c r="A1" s="636" t="s">
        <v>1401</v>
      </c>
      <c r="B1" s="637"/>
      <c r="C1" s="638"/>
    </row>
    <row r="2" spans="1:14" x14ac:dyDescent="0.25">
      <c r="A2" s="639" t="s">
        <v>1402</v>
      </c>
      <c r="B2" s="640"/>
      <c r="C2" s="641"/>
    </row>
    <row r="3" spans="1:14" ht="15.75" thickBot="1" x14ac:dyDescent="0.3">
      <c r="A3" s="642" t="s">
        <v>1403</v>
      </c>
      <c r="B3" s="643"/>
      <c r="C3" s="644"/>
    </row>
    <row r="4" spans="1:14" x14ac:dyDescent="0.25">
      <c r="A4" s="665" t="s">
        <v>1512</v>
      </c>
      <c r="B4" s="665"/>
      <c r="C4" s="665"/>
      <c r="D4" s="665"/>
      <c r="E4" s="665"/>
      <c r="F4" s="665"/>
      <c r="G4" s="665"/>
      <c r="H4" s="665"/>
      <c r="I4" s="665"/>
      <c r="J4" s="665"/>
      <c r="K4" s="665"/>
      <c r="L4" s="665"/>
      <c r="M4" s="665"/>
      <c r="N4" s="665"/>
    </row>
    <row r="5" spans="1:14" s="462" customFormat="1" ht="34.5" thickBot="1" x14ac:dyDescent="0.3">
      <c r="A5" s="430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thickBot="1" x14ac:dyDescent="0.3">
      <c r="A6" s="463">
        <v>3</v>
      </c>
      <c r="B6" s="615" t="s">
        <v>1513</v>
      </c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6"/>
    </row>
    <row r="7" spans="1:14" ht="22.5" x14ac:dyDescent="0.25">
      <c r="A7" s="355">
        <v>1</v>
      </c>
      <c r="B7" s="112" t="s">
        <v>583</v>
      </c>
      <c r="C7" s="52" t="s">
        <v>584</v>
      </c>
      <c r="D7" s="52" t="s">
        <v>585</v>
      </c>
      <c r="E7" s="52" t="s">
        <v>586</v>
      </c>
      <c r="F7" s="53">
        <v>719</v>
      </c>
      <c r="G7" s="328">
        <v>0</v>
      </c>
      <c r="H7" s="518">
        <v>3</v>
      </c>
      <c r="I7" s="112" t="s">
        <v>296</v>
      </c>
      <c r="J7" s="112" t="s">
        <v>587</v>
      </c>
      <c r="K7" s="112" t="s">
        <v>588</v>
      </c>
      <c r="L7" s="112" t="s">
        <v>43</v>
      </c>
      <c r="M7" s="330" t="s">
        <v>589</v>
      </c>
      <c r="N7" s="330" t="s">
        <v>34</v>
      </c>
    </row>
    <row r="8" spans="1:14" ht="45" x14ac:dyDescent="0.25">
      <c r="A8" s="519">
        <v>2</v>
      </c>
      <c r="B8" s="112" t="s">
        <v>608</v>
      </c>
      <c r="C8" s="52" t="s">
        <v>609</v>
      </c>
      <c r="D8" s="52" t="s">
        <v>610</v>
      </c>
      <c r="E8" s="52" t="s">
        <v>595</v>
      </c>
      <c r="F8" s="53">
        <v>745</v>
      </c>
      <c r="G8" s="328">
        <v>0</v>
      </c>
      <c r="H8" s="518">
        <v>4</v>
      </c>
      <c r="I8" s="112" t="s">
        <v>611</v>
      </c>
      <c r="J8" s="112" t="s">
        <v>1514</v>
      </c>
      <c r="K8" s="112" t="s">
        <v>613</v>
      </c>
      <c r="L8" s="112" t="s">
        <v>174</v>
      </c>
      <c r="M8" s="55" t="s">
        <v>1237</v>
      </c>
      <c r="N8" s="330">
        <v>0</v>
      </c>
    </row>
    <row r="9" spans="1:14" s="57" customFormat="1" ht="57" thickBot="1" x14ac:dyDescent="0.25">
      <c r="A9" s="520">
        <v>3</v>
      </c>
      <c r="B9" s="112" t="s">
        <v>598</v>
      </c>
      <c r="C9" s="112" t="s">
        <v>1515</v>
      </c>
      <c r="D9" s="112" t="s">
        <v>1516</v>
      </c>
      <c r="E9" s="112" t="s">
        <v>595</v>
      </c>
      <c r="F9" s="327">
        <v>745</v>
      </c>
      <c r="G9" s="328">
        <v>0</v>
      </c>
      <c r="H9" s="518">
        <v>3</v>
      </c>
      <c r="I9" s="112" t="s">
        <v>114</v>
      </c>
      <c r="J9" s="112" t="s">
        <v>1517</v>
      </c>
      <c r="K9" s="112" t="s">
        <v>603</v>
      </c>
      <c r="L9" s="112" t="s">
        <v>174</v>
      </c>
      <c r="M9" s="330">
        <v>7873786190</v>
      </c>
      <c r="N9" s="330" t="s">
        <v>34</v>
      </c>
    </row>
    <row r="10" spans="1:14" ht="15.75" thickBot="1" x14ac:dyDescent="0.3">
      <c r="H10" s="522">
        <f>SUM(H7:H9)</f>
        <v>10</v>
      </c>
    </row>
    <row r="11" spans="1:14" ht="15.75" thickBot="1" x14ac:dyDescent="0.3">
      <c r="A11" s="473">
        <v>2</v>
      </c>
      <c r="B11" s="666" t="s">
        <v>1518</v>
      </c>
      <c r="C11" s="666"/>
      <c r="D11" s="666"/>
      <c r="E11" s="666"/>
      <c r="F11" s="666"/>
      <c r="G11" s="666"/>
      <c r="H11" s="666"/>
      <c r="I11" s="666"/>
      <c r="J11" s="666"/>
      <c r="K11" s="666"/>
      <c r="L11" s="666"/>
      <c r="M11" s="666"/>
      <c r="N11" s="667"/>
    </row>
    <row r="12" spans="1:14" s="57" customFormat="1" ht="33.75" x14ac:dyDescent="0.2">
      <c r="A12" s="355">
        <v>1</v>
      </c>
      <c r="B12" s="112" t="s">
        <v>212</v>
      </c>
      <c r="C12" s="112" t="s">
        <v>214</v>
      </c>
      <c r="D12" s="112" t="s">
        <v>34</v>
      </c>
      <c r="E12" s="112" t="s">
        <v>89</v>
      </c>
      <c r="F12" s="327">
        <v>911</v>
      </c>
      <c r="G12" s="328">
        <v>2</v>
      </c>
      <c r="H12" s="350">
        <v>5</v>
      </c>
      <c r="I12" s="112" t="s">
        <v>29</v>
      </c>
      <c r="J12" s="112" t="s">
        <v>215</v>
      </c>
      <c r="K12" s="112" t="s">
        <v>216</v>
      </c>
      <c r="L12" s="112" t="s">
        <v>217</v>
      </c>
      <c r="M12" s="330" t="s">
        <v>218</v>
      </c>
      <c r="N12" s="330" t="s">
        <v>34</v>
      </c>
    </row>
    <row r="13" spans="1:14" s="57" customFormat="1" ht="23.25" thickBot="1" x14ac:dyDescent="0.25">
      <c r="A13" s="355">
        <v>2</v>
      </c>
      <c r="B13" s="112" t="s">
        <v>222</v>
      </c>
      <c r="C13" s="112" t="s">
        <v>223</v>
      </c>
      <c r="D13" s="112" t="s">
        <v>34</v>
      </c>
      <c r="E13" s="112" t="s">
        <v>89</v>
      </c>
      <c r="F13" s="327">
        <v>901</v>
      </c>
      <c r="G13" s="328">
        <v>1</v>
      </c>
      <c r="H13" s="441">
        <v>5</v>
      </c>
      <c r="I13" s="112" t="s">
        <v>40</v>
      </c>
      <c r="J13" s="112" t="s">
        <v>224</v>
      </c>
      <c r="K13" s="112" t="s">
        <v>225</v>
      </c>
      <c r="L13" s="112" t="s">
        <v>43</v>
      </c>
      <c r="M13" s="330">
        <v>7879809700</v>
      </c>
      <c r="N13" s="330" t="s">
        <v>34</v>
      </c>
    </row>
    <row r="14" spans="1:14" s="57" customFormat="1" ht="13.5" thickBot="1" x14ac:dyDescent="0.25">
      <c r="A14" s="424"/>
      <c r="B14" s="334"/>
      <c r="C14" s="334"/>
      <c r="D14" s="334"/>
      <c r="E14" s="334"/>
      <c r="F14" s="335"/>
      <c r="G14" s="424"/>
      <c r="H14" s="443">
        <f>SUM(H12:H13)</f>
        <v>10</v>
      </c>
      <c r="I14" s="334"/>
      <c r="J14" s="334"/>
      <c r="K14" s="334"/>
      <c r="L14" s="334"/>
      <c r="M14" s="337"/>
      <c r="N14" s="337"/>
    </row>
    <row r="15" spans="1:14" s="57" customFormat="1" ht="13.5" thickBot="1" x14ac:dyDescent="0.25">
      <c r="A15" s="523">
        <v>1</v>
      </c>
      <c r="B15" s="680" t="s">
        <v>1519</v>
      </c>
      <c r="C15" s="680"/>
      <c r="D15" s="680"/>
      <c r="E15" s="680"/>
      <c r="F15" s="680"/>
      <c r="G15" s="680"/>
      <c r="H15" s="680"/>
      <c r="I15" s="680"/>
      <c r="J15" s="680"/>
      <c r="K15" s="680"/>
      <c r="L15" s="680"/>
      <c r="M15" s="680"/>
      <c r="N15" s="681"/>
    </row>
    <row r="16" spans="1:14" s="57" customFormat="1" ht="34.5" thickBot="1" x14ac:dyDescent="0.25">
      <c r="A16" s="355">
        <v>1</v>
      </c>
      <c r="B16" s="112" t="s">
        <v>778</v>
      </c>
      <c r="C16" s="112" t="s">
        <v>1520</v>
      </c>
      <c r="D16" s="112" t="s">
        <v>780</v>
      </c>
      <c r="E16" s="112" t="s">
        <v>1521</v>
      </c>
      <c r="F16" s="327">
        <v>963</v>
      </c>
      <c r="G16" s="328">
        <v>1</v>
      </c>
      <c r="H16" s="350">
        <v>4</v>
      </c>
      <c r="I16" s="112" t="s">
        <v>296</v>
      </c>
      <c r="J16" s="112" t="s">
        <v>1522</v>
      </c>
      <c r="K16" s="112" t="s">
        <v>458</v>
      </c>
      <c r="L16" s="112" t="s">
        <v>43</v>
      </c>
      <c r="M16" s="330" t="s">
        <v>783</v>
      </c>
      <c r="N16" s="330" t="s">
        <v>34</v>
      </c>
    </row>
    <row r="17" spans="1:14" s="57" customFormat="1" ht="13.5" thickBot="1" x14ac:dyDescent="0.25">
      <c r="A17" s="424"/>
      <c r="B17" s="334"/>
      <c r="C17" s="334"/>
      <c r="D17" s="334"/>
      <c r="E17" s="334"/>
      <c r="F17" s="335"/>
      <c r="G17" s="424"/>
      <c r="H17" s="443">
        <f>SUM(H16:H16)</f>
        <v>4</v>
      </c>
      <c r="I17" s="334"/>
      <c r="J17" s="334"/>
      <c r="K17" s="334"/>
      <c r="L17" s="334"/>
      <c r="M17" s="337"/>
      <c r="N17" s="337"/>
    </row>
    <row r="18" spans="1:14" s="57" customFormat="1" ht="13.5" thickBot="1" x14ac:dyDescent="0.25">
      <c r="A18" s="484">
        <v>5</v>
      </c>
      <c r="B18" s="682" t="s">
        <v>1523</v>
      </c>
      <c r="C18" s="682"/>
      <c r="D18" s="682"/>
      <c r="E18" s="682"/>
      <c r="F18" s="682"/>
      <c r="G18" s="682"/>
      <c r="H18" s="682"/>
      <c r="I18" s="682"/>
      <c r="J18" s="682"/>
      <c r="K18" s="682"/>
      <c r="L18" s="682"/>
      <c r="M18" s="682"/>
      <c r="N18" s="683"/>
    </row>
    <row r="19" spans="1:14" s="57" customFormat="1" ht="45" x14ac:dyDescent="0.2">
      <c r="A19" s="355">
        <v>1</v>
      </c>
      <c r="B19" s="112" t="s">
        <v>1095</v>
      </c>
      <c r="C19" s="112" t="s">
        <v>1096</v>
      </c>
      <c r="D19" s="112" t="s">
        <v>34</v>
      </c>
      <c r="E19" s="112" t="s">
        <v>1081</v>
      </c>
      <c r="F19" s="327">
        <v>685</v>
      </c>
      <c r="G19" s="328">
        <v>1</v>
      </c>
      <c r="H19" s="381">
        <v>4</v>
      </c>
      <c r="I19" s="112" t="s">
        <v>29</v>
      </c>
      <c r="J19" s="112" t="s">
        <v>1097</v>
      </c>
      <c r="K19" s="112" t="s">
        <v>1098</v>
      </c>
      <c r="L19" s="112" t="s">
        <v>217</v>
      </c>
      <c r="M19" s="330">
        <v>7879422867</v>
      </c>
      <c r="N19" s="330" t="s">
        <v>34</v>
      </c>
    </row>
    <row r="20" spans="1:14" s="57" customFormat="1" ht="33.75" x14ac:dyDescent="0.2">
      <c r="A20" s="355">
        <f>+A19+1</f>
        <v>2</v>
      </c>
      <c r="B20" s="112" t="s">
        <v>1524</v>
      </c>
      <c r="C20" s="112" t="s">
        <v>1525</v>
      </c>
      <c r="D20" s="112" t="s">
        <v>1526</v>
      </c>
      <c r="E20" s="112" t="s">
        <v>1081</v>
      </c>
      <c r="F20" s="327">
        <v>685</v>
      </c>
      <c r="G20" s="328">
        <v>1</v>
      </c>
      <c r="H20" s="524">
        <v>6</v>
      </c>
      <c r="I20" s="112" t="s">
        <v>40</v>
      </c>
      <c r="J20" s="112" t="s">
        <v>1527</v>
      </c>
      <c r="K20" s="112" t="s">
        <v>1091</v>
      </c>
      <c r="L20" s="112" t="s">
        <v>43</v>
      </c>
      <c r="M20" s="189" t="s">
        <v>1092</v>
      </c>
      <c r="N20" s="330"/>
    </row>
    <row r="21" spans="1:14" s="57" customFormat="1" ht="22.5" x14ac:dyDescent="0.2">
      <c r="A21" s="355">
        <f>+A20+1</f>
        <v>3</v>
      </c>
      <c r="B21" s="112" t="s">
        <v>867</v>
      </c>
      <c r="C21" s="112" t="s">
        <v>868</v>
      </c>
      <c r="D21" s="112" t="s">
        <v>835</v>
      </c>
      <c r="E21" s="112" t="s">
        <v>836</v>
      </c>
      <c r="F21" s="327">
        <v>622</v>
      </c>
      <c r="G21" s="328">
        <v>0</v>
      </c>
      <c r="H21" s="524">
        <v>3</v>
      </c>
      <c r="I21" s="112" t="s">
        <v>296</v>
      </c>
      <c r="J21" s="112" t="s">
        <v>869</v>
      </c>
      <c r="K21" s="112" t="s">
        <v>870</v>
      </c>
      <c r="L21" s="112" t="s">
        <v>43</v>
      </c>
      <c r="M21" s="330" t="s">
        <v>871</v>
      </c>
      <c r="N21" s="330"/>
    </row>
    <row r="22" spans="1:14" s="57" customFormat="1" ht="33.75" x14ac:dyDescent="0.2">
      <c r="A22" s="355">
        <f t="shared" ref="A22:A23" si="0">+A21+1</f>
        <v>4</v>
      </c>
      <c r="B22" s="112" t="s">
        <v>1071</v>
      </c>
      <c r="C22" s="112" t="s">
        <v>1528</v>
      </c>
      <c r="D22" s="112"/>
      <c r="E22" s="112" t="s">
        <v>1073</v>
      </c>
      <c r="F22" s="327">
        <v>683</v>
      </c>
      <c r="G22" s="328">
        <v>0</v>
      </c>
      <c r="H22" s="524">
        <v>4</v>
      </c>
      <c r="I22" s="112" t="s">
        <v>296</v>
      </c>
      <c r="J22" s="112" t="s">
        <v>122</v>
      </c>
      <c r="K22" s="112" t="s">
        <v>1529</v>
      </c>
      <c r="L22" s="112" t="s">
        <v>43</v>
      </c>
      <c r="M22" s="330" t="s">
        <v>1075</v>
      </c>
      <c r="N22" s="330"/>
    </row>
    <row r="23" spans="1:14" s="57" customFormat="1" ht="34.5" thickBot="1" x14ac:dyDescent="0.25">
      <c r="A23" s="355">
        <f t="shared" si="0"/>
        <v>5</v>
      </c>
      <c r="B23" s="112" t="s">
        <v>1036</v>
      </c>
      <c r="C23" s="112" t="s">
        <v>1037</v>
      </c>
      <c r="D23" s="112" t="s">
        <v>34</v>
      </c>
      <c r="E23" s="112" t="s">
        <v>1015</v>
      </c>
      <c r="F23" s="327">
        <v>677</v>
      </c>
      <c r="G23" s="328">
        <v>1</v>
      </c>
      <c r="H23" s="524">
        <v>5</v>
      </c>
      <c r="I23" s="112" t="s">
        <v>114</v>
      </c>
      <c r="J23" s="112" t="s">
        <v>172</v>
      </c>
      <c r="K23" s="112" t="s">
        <v>1038</v>
      </c>
      <c r="L23" s="112" t="s">
        <v>174</v>
      </c>
      <c r="M23" s="330">
        <v>7878231378</v>
      </c>
      <c r="N23" s="330">
        <v>9172103026</v>
      </c>
    </row>
    <row r="24" spans="1:14" ht="15.75" thickBot="1" x14ac:dyDescent="0.3">
      <c r="H24" s="447">
        <f>SUM(H19:H23)</f>
        <v>22</v>
      </c>
    </row>
    <row r="26" spans="1:14" x14ac:dyDescent="0.25">
      <c r="A26" s="684" t="s">
        <v>1530</v>
      </c>
      <c r="B26" s="684"/>
      <c r="C26" s="684"/>
      <c r="D26" s="684"/>
      <c r="E26" s="684"/>
      <c r="F26" s="684"/>
      <c r="G26" s="684"/>
      <c r="H26" s="402">
        <f>H10+H14+H24+H17</f>
        <v>46</v>
      </c>
    </row>
    <row r="27" spans="1:14" x14ac:dyDescent="0.25">
      <c r="A27" s="635" t="s">
        <v>1531</v>
      </c>
      <c r="B27" s="635"/>
      <c r="C27" s="635"/>
      <c r="D27" s="635"/>
      <c r="E27" s="635"/>
      <c r="F27" s="635"/>
      <c r="G27" s="635"/>
      <c r="H27" s="488">
        <f>A6+A11+A18+A15</f>
        <v>11</v>
      </c>
    </row>
  </sheetData>
  <mergeCells count="10">
    <mergeCell ref="B15:N15"/>
    <mergeCell ref="B18:N18"/>
    <mergeCell ref="A26:G26"/>
    <mergeCell ref="A27:G27"/>
    <mergeCell ref="A1:C1"/>
    <mergeCell ref="A2:C2"/>
    <mergeCell ref="A3:C3"/>
    <mergeCell ref="A4:N4"/>
    <mergeCell ref="B6:N6"/>
    <mergeCell ref="B11:N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EB62A-E193-4866-BEE5-66F80F110452}">
  <dimension ref="A1:N15"/>
  <sheetViews>
    <sheetView workbookViewId="0">
      <selection activeCell="H8" sqref="H8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7.7109375" customWidth="1"/>
    <col min="12" max="12" width="9.28515625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241" customFormat="1" x14ac:dyDescent="0.25">
      <c r="A1" s="636" t="s">
        <v>1401</v>
      </c>
      <c r="B1" s="637"/>
      <c r="C1" s="638"/>
    </row>
    <row r="2" spans="1:14" s="241" customFormat="1" x14ac:dyDescent="0.25">
      <c r="A2" s="639" t="s">
        <v>1402</v>
      </c>
      <c r="B2" s="640"/>
      <c r="C2" s="641"/>
    </row>
    <row r="3" spans="1:14" s="241" customFormat="1" ht="15.75" thickBot="1" x14ac:dyDescent="0.3">
      <c r="A3" s="642" t="s">
        <v>1403</v>
      </c>
      <c r="B3" s="643"/>
      <c r="C3" s="644"/>
    </row>
    <row r="4" spans="1:14" s="241" customFormat="1" x14ac:dyDescent="0.25">
      <c r="A4" s="665" t="s">
        <v>1532</v>
      </c>
      <c r="B4" s="665"/>
      <c r="C4" s="665"/>
      <c r="D4" s="665"/>
      <c r="E4" s="665"/>
      <c r="F4" s="665"/>
      <c r="G4" s="665"/>
      <c r="H4" s="665"/>
      <c r="I4" s="665"/>
      <c r="J4" s="665"/>
      <c r="K4" s="665"/>
      <c r="L4" s="665"/>
      <c r="M4" s="665"/>
      <c r="N4" s="665"/>
    </row>
    <row r="5" spans="1:14" s="462" customFormat="1" ht="34.5" thickBot="1" x14ac:dyDescent="0.3">
      <c r="A5" s="430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thickBot="1" x14ac:dyDescent="0.3">
      <c r="A6" s="473">
        <v>1</v>
      </c>
      <c r="B6" s="666" t="s">
        <v>1533</v>
      </c>
      <c r="C6" s="666"/>
      <c r="D6" s="666"/>
      <c r="E6" s="666"/>
      <c r="F6" s="666"/>
      <c r="G6" s="666"/>
      <c r="H6" s="649"/>
      <c r="I6" s="666"/>
      <c r="J6" s="666"/>
      <c r="K6" s="666"/>
      <c r="L6" s="666"/>
      <c r="M6" s="666"/>
      <c r="N6" s="667"/>
    </row>
    <row r="7" spans="1:14" s="57" customFormat="1" ht="33.75" x14ac:dyDescent="0.2">
      <c r="A7" s="525">
        <v>1</v>
      </c>
      <c r="B7" s="431" t="s">
        <v>333</v>
      </c>
      <c r="C7" s="431" t="s">
        <v>335</v>
      </c>
      <c r="D7" s="431" t="s">
        <v>34</v>
      </c>
      <c r="E7" s="431" t="s">
        <v>89</v>
      </c>
      <c r="F7" s="432">
        <v>901</v>
      </c>
      <c r="G7" s="433">
        <v>0</v>
      </c>
      <c r="H7" s="526">
        <v>8</v>
      </c>
      <c r="I7" s="52" t="s">
        <v>40</v>
      </c>
      <c r="J7" s="52" t="s">
        <v>1534</v>
      </c>
      <c r="K7" s="52" t="s">
        <v>337</v>
      </c>
      <c r="L7" s="52" t="s">
        <v>338</v>
      </c>
      <c r="M7" s="55" t="s">
        <v>339</v>
      </c>
      <c r="N7" s="55" t="s">
        <v>34</v>
      </c>
    </row>
    <row r="8" spans="1:14" ht="15.75" thickBot="1" x14ac:dyDescent="0.3">
      <c r="H8" s="531">
        <f>SUM(H6:H7)</f>
        <v>8</v>
      </c>
    </row>
    <row r="9" spans="1:14" ht="15.75" thickBot="1" x14ac:dyDescent="0.3">
      <c r="A9" s="484">
        <v>2</v>
      </c>
      <c r="B9" s="595" t="s">
        <v>1535</v>
      </c>
      <c r="C9" s="595"/>
      <c r="D9" s="595"/>
      <c r="E9" s="595"/>
      <c r="F9" s="595"/>
      <c r="G9" s="595"/>
      <c r="H9" s="685"/>
      <c r="I9" s="595"/>
      <c r="J9" s="595"/>
      <c r="K9" s="595"/>
      <c r="L9" s="595"/>
      <c r="M9" s="595"/>
      <c r="N9" s="596"/>
    </row>
    <row r="10" spans="1:14" s="57" customFormat="1" ht="45" x14ac:dyDescent="0.2">
      <c r="A10" s="373">
        <v>1</v>
      </c>
      <c r="B10" s="112" t="s">
        <v>973</v>
      </c>
      <c r="C10" s="112" t="s">
        <v>975</v>
      </c>
      <c r="D10" s="112" t="s">
        <v>976</v>
      </c>
      <c r="E10" s="112" t="s">
        <v>977</v>
      </c>
      <c r="F10" s="327">
        <v>681</v>
      </c>
      <c r="G10" s="528">
        <v>2</v>
      </c>
      <c r="H10" s="382">
        <v>29</v>
      </c>
      <c r="I10" s="529" t="s">
        <v>40</v>
      </c>
      <c r="J10" s="112" t="s">
        <v>978</v>
      </c>
      <c r="K10" s="112" t="s">
        <v>101</v>
      </c>
      <c r="L10" s="112" t="s">
        <v>43</v>
      </c>
      <c r="M10" s="330">
        <v>7878332150</v>
      </c>
      <c r="N10" s="331">
        <v>7878332150</v>
      </c>
    </row>
    <row r="11" spans="1:14" s="57" customFormat="1" ht="22.5" x14ac:dyDescent="0.2">
      <c r="A11" s="355">
        <v>2</v>
      </c>
      <c r="B11" s="112" t="s">
        <v>1042</v>
      </c>
      <c r="C11" s="52" t="s">
        <v>1044</v>
      </c>
      <c r="D11" s="52"/>
      <c r="E11" s="52" t="s">
        <v>1015</v>
      </c>
      <c r="F11" s="53">
        <v>677</v>
      </c>
      <c r="G11" s="528">
        <v>1</v>
      </c>
      <c r="H11" s="382">
        <v>11</v>
      </c>
      <c r="I11" s="530" t="s">
        <v>60</v>
      </c>
      <c r="J11" s="52" t="s">
        <v>1045</v>
      </c>
      <c r="K11" s="52" t="s">
        <v>1046</v>
      </c>
      <c r="L11" s="52" t="s">
        <v>174</v>
      </c>
      <c r="M11" s="55" t="s">
        <v>1047</v>
      </c>
      <c r="N11" s="330"/>
    </row>
    <row r="12" spans="1:14" x14ac:dyDescent="0.25">
      <c r="H12" s="531">
        <f>SUM(H10:H11)</f>
        <v>40</v>
      </c>
    </row>
    <row r="14" spans="1:14" x14ac:dyDescent="0.25">
      <c r="A14" s="635" t="s">
        <v>1536</v>
      </c>
      <c r="B14" s="635"/>
      <c r="C14" s="635"/>
      <c r="D14" s="635"/>
      <c r="E14" s="635"/>
      <c r="F14" s="635"/>
      <c r="G14" s="635"/>
      <c r="H14" s="532">
        <f>H8+H12</f>
        <v>48</v>
      </c>
    </row>
    <row r="15" spans="1:14" x14ac:dyDescent="0.25">
      <c r="A15" s="635" t="s">
        <v>1537</v>
      </c>
      <c r="B15" s="635"/>
      <c r="C15" s="635"/>
      <c r="D15" s="635"/>
      <c r="E15" s="635"/>
      <c r="F15" s="635"/>
      <c r="G15" s="635"/>
      <c r="H15" s="533">
        <f>A6+A9</f>
        <v>3</v>
      </c>
    </row>
  </sheetData>
  <mergeCells count="8">
    <mergeCell ref="A14:G14"/>
    <mergeCell ref="A15:G15"/>
    <mergeCell ref="A1:C1"/>
    <mergeCell ref="A2:C2"/>
    <mergeCell ref="A3:C3"/>
    <mergeCell ref="A4:N4"/>
    <mergeCell ref="B6:N6"/>
    <mergeCell ref="B9:N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B9FDF-E248-4352-AC51-F880C8DE47E8}">
  <dimension ref="A1:N12"/>
  <sheetViews>
    <sheetView workbookViewId="0">
      <selection sqref="A1:C1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9.7109375" customWidth="1"/>
    <col min="12" max="12" width="10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241" customFormat="1" x14ac:dyDescent="0.25">
      <c r="A1" s="636" t="s">
        <v>1401</v>
      </c>
      <c r="B1" s="637"/>
      <c r="C1" s="638"/>
    </row>
    <row r="2" spans="1:14" s="241" customFormat="1" x14ac:dyDescent="0.25">
      <c r="A2" s="639" t="s">
        <v>1402</v>
      </c>
      <c r="B2" s="640"/>
      <c r="C2" s="641"/>
    </row>
    <row r="3" spans="1:14" s="241" customFormat="1" ht="15.75" thickBot="1" x14ac:dyDescent="0.3">
      <c r="A3" s="642" t="s">
        <v>1403</v>
      </c>
      <c r="B3" s="643"/>
      <c r="C3" s="644"/>
    </row>
    <row r="4" spans="1:14" s="241" customFormat="1" x14ac:dyDescent="0.25">
      <c r="A4" s="665" t="s">
        <v>1538</v>
      </c>
      <c r="B4" s="665"/>
      <c r="C4" s="665"/>
      <c r="D4" s="665"/>
      <c r="E4" s="665"/>
      <c r="F4" s="665"/>
      <c r="G4" s="665"/>
      <c r="H4" s="665"/>
      <c r="I4" s="665"/>
      <c r="J4" s="665"/>
      <c r="K4" s="665"/>
      <c r="L4" s="665"/>
      <c r="M4" s="665"/>
      <c r="N4" s="665"/>
    </row>
    <row r="5" spans="1:14" s="462" customFormat="1" ht="34.5" thickBot="1" x14ac:dyDescent="0.3">
      <c r="A5" s="430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thickBot="1" x14ac:dyDescent="0.3">
      <c r="A6" s="473">
        <v>2</v>
      </c>
      <c r="B6" s="666" t="s">
        <v>1539</v>
      </c>
      <c r="C6" s="666"/>
      <c r="D6" s="666"/>
      <c r="E6" s="666"/>
      <c r="F6" s="666"/>
      <c r="G6" s="666"/>
      <c r="H6" s="649"/>
      <c r="I6" s="666"/>
      <c r="J6" s="666"/>
      <c r="K6" s="666"/>
      <c r="L6" s="666"/>
      <c r="M6" s="666"/>
      <c r="N6" s="667"/>
    </row>
    <row r="7" spans="1:14" s="57" customFormat="1" ht="33.75" x14ac:dyDescent="0.2">
      <c r="A7" s="54">
        <v>1</v>
      </c>
      <c r="B7" s="112" t="s">
        <v>454</v>
      </c>
      <c r="C7" s="112" t="s">
        <v>1540</v>
      </c>
      <c r="D7" s="112" t="s">
        <v>34</v>
      </c>
      <c r="E7" s="112" t="s">
        <v>89</v>
      </c>
      <c r="F7" s="327">
        <v>911</v>
      </c>
      <c r="G7" s="528"/>
      <c r="H7" s="351">
        <v>7</v>
      </c>
      <c r="I7" s="529" t="s">
        <v>40</v>
      </c>
      <c r="J7" s="112" t="s">
        <v>1541</v>
      </c>
      <c r="K7" s="112" t="s">
        <v>458</v>
      </c>
      <c r="L7" s="112" t="s">
        <v>43</v>
      </c>
      <c r="M7" s="330" t="s">
        <v>459</v>
      </c>
      <c r="N7" s="331"/>
    </row>
    <row r="8" spans="1:14" s="57" customFormat="1" ht="33.75" x14ac:dyDescent="0.2">
      <c r="A8" s="534">
        <v>2</v>
      </c>
      <c r="B8" s="535" t="s">
        <v>463</v>
      </c>
      <c r="C8" s="535" t="s">
        <v>464</v>
      </c>
      <c r="D8" s="112" t="s">
        <v>34</v>
      </c>
      <c r="E8" s="112" t="s">
        <v>89</v>
      </c>
      <c r="F8" s="327">
        <v>911</v>
      </c>
      <c r="G8" s="536">
        <v>1</v>
      </c>
      <c r="H8" s="351">
        <v>11</v>
      </c>
      <c r="I8" s="112" t="s">
        <v>296</v>
      </c>
      <c r="J8" s="112" t="s">
        <v>1542</v>
      </c>
      <c r="K8" s="112" t="s">
        <v>466</v>
      </c>
      <c r="L8" s="112" t="s">
        <v>43</v>
      </c>
      <c r="M8" s="330" t="s">
        <v>1543</v>
      </c>
      <c r="N8" s="330"/>
    </row>
    <row r="9" spans="1:14" x14ac:dyDescent="0.25">
      <c r="H9" s="537">
        <f>+H7+H8</f>
        <v>18</v>
      </c>
    </row>
    <row r="11" spans="1:14" x14ac:dyDescent="0.25">
      <c r="A11" s="635" t="s">
        <v>1536</v>
      </c>
      <c r="B11" s="635"/>
      <c r="C11" s="635"/>
      <c r="D11" s="635"/>
      <c r="E11" s="635"/>
      <c r="F11" s="635"/>
      <c r="G11" s="635"/>
      <c r="H11" s="532">
        <f>+H9</f>
        <v>18</v>
      </c>
    </row>
    <row r="12" spans="1:14" x14ac:dyDescent="0.25">
      <c r="A12" s="635" t="s">
        <v>1537</v>
      </c>
      <c r="B12" s="635"/>
      <c r="C12" s="635"/>
      <c r="D12" s="635"/>
      <c r="E12" s="635"/>
      <c r="F12" s="635"/>
      <c r="G12" s="635"/>
      <c r="H12" s="532">
        <f>+A6</f>
        <v>2</v>
      </c>
    </row>
  </sheetData>
  <mergeCells count="7">
    <mergeCell ref="A12:G12"/>
    <mergeCell ref="A1:C1"/>
    <mergeCell ref="A2:C2"/>
    <mergeCell ref="A3:C3"/>
    <mergeCell ref="A4:N4"/>
    <mergeCell ref="B6:N6"/>
    <mergeCell ref="A11:G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E9914-9160-4E24-94A7-7FB16AA81720}">
  <dimension ref="A1:N11"/>
  <sheetViews>
    <sheetView workbookViewId="0">
      <selection sqref="A1:C1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9.7109375" customWidth="1"/>
    <col min="12" max="12" width="10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241" customFormat="1" x14ac:dyDescent="0.25">
      <c r="A1" s="636" t="s">
        <v>1401</v>
      </c>
      <c r="B1" s="637"/>
      <c r="C1" s="638"/>
    </row>
    <row r="2" spans="1:14" s="241" customFormat="1" x14ac:dyDescent="0.25">
      <c r="A2" s="639" t="s">
        <v>1402</v>
      </c>
      <c r="B2" s="640"/>
      <c r="C2" s="641"/>
    </row>
    <row r="3" spans="1:14" s="241" customFormat="1" ht="15.75" thickBot="1" x14ac:dyDescent="0.3">
      <c r="A3" s="642" t="s">
        <v>1403</v>
      </c>
      <c r="B3" s="643"/>
      <c r="C3" s="644"/>
    </row>
    <row r="4" spans="1:14" s="241" customFormat="1" x14ac:dyDescent="0.25">
      <c r="A4" s="665" t="s">
        <v>859</v>
      </c>
      <c r="B4" s="665"/>
      <c r="C4" s="665"/>
      <c r="D4" s="665"/>
      <c r="E4" s="665"/>
      <c r="F4" s="665"/>
      <c r="G4" s="665"/>
      <c r="H4" s="665"/>
      <c r="I4" s="665"/>
      <c r="J4" s="665"/>
      <c r="K4" s="665"/>
      <c r="L4" s="665"/>
      <c r="M4" s="665"/>
      <c r="N4" s="665"/>
    </row>
    <row r="5" spans="1:14" s="462" customFormat="1" ht="34.5" thickBot="1" x14ac:dyDescent="0.3">
      <c r="A5" s="430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thickBot="1" x14ac:dyDescent="0.3">
      <c r="A6" s="484">
        <v>1</v>
      </c>
      <c r="B6" s="595" t="s">
        <v>1544</v>
      </c>
      <c r="C6" s="595"/>
      <c r="D6" s="595"/>
      <c r="E6" s="595"/>
      <c r="F6" s="595"/>
      <c r="G6" s="595"/>
      <c r="H6" s="686"/>
      <c r="I6" s="595"/>
      <c r="J6" s="595"/>
      <c r="K6" s="595"/>
      <c r="L6" s="595"/>
      <c r="M6" s="595"/>
      <c r="N6" s="596"/>
    </row>
    <row r="7" spans="1:14" s="57" customFormat="1" ht="45" x14ac:dyDescent="0.2">
      <c r="A7" s="54">
        <v>1</v>
      </c>
      <c r="B7" s="112" t="s">
        <v>858</v>
      </c>
      <c r="C7" s="112" t="s">
        <v>1545</v>
      </c>
      <c r="D7" s="112" t="s">
        <v>1546</v>
      </c>
      <c r="E7" s="112" t="s">
        <v>836</v>
      </c>
      <c r="F7" s="327">
        <v>623</v>
      </c>
      <c r="G7" s="528">
        <v>0</v>
      </c>
      <c r="H7" s="351">
        <v>5</v>
      </c>
      <c r="I7" s="529" t="s">
        <v>40</v>
      </c>
      <c r="J7" s="112" t="s">
        <v>1547</v>
      </c>
      <c r="K7" s="112" t="s">
        <v>863</v>
      </c>
      <c r="L7" s="112" t="s">
        <v>43</v>
      </c>
      <c r="M7" s="330" t="s">
        <v>864</v>
      </c>
      <c r="N7" s="331"/>
    </row>
    <row r="8" spans="1:14" x14ac:dyDescent="0.25">
      <c r="H8" s="527">
        <f>H7</f>
        <v>5</v>
      </c>
    </row>
    <row r="10" spans="1:14" x14ac:dyDescent="0.25">
      <c r="A10" s="635" t="s">
        <v>1536</v>
      </c>
      <c r="B10" s="635"/>
      <c r="C10" s="635"/>
      <c r="D10" s="635"/>
      <c r="E10" s="635"/>
      <c r="F10" s="635"/>
      <c r="G10" s="635"/>
      <c r="H10" s="532">
        <f>+H8</f>
        <v>5</v>
      </c>
    </row>
    <row r="11" spans="1:14" x14ac:dyDescent="0.25">
      <c r="A11" s="635" t="s">
        <v>1537</v>
      </c>
      <c r="B11" s="635"/>
      <c r="C11" s="635"/>
      <c r="D11" s="635"/>
      <c r="E11" s="635"/>
      <c r="F11" s="635"/>
      <c r="G11" s="635"/>
      <c r="H11" s="532">
        <f>+A6</f>
        <v>1</v>
      </c>
    </row>
  </sheetData>
  <mergeCells count="7">
    <mergeCell ref="A11:G11"/>
    <mergeCell ref="A1:C1"/>
    <mergeCell ref="A2:C2"/>
    <mergeCell ref="A3:C3"/>
    <mergeCell ref="A4:N4"/>
    <mergeCell ref="B6:N6"/>
    <mergeCell ref="A10:G1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C4FC9-3479-4F16-9201-C9405335929A}">
  <dimension ref="A5:R21"/>
  <sheetViews>
    <sheetView workbookViewId="0"/>
  </sheetViews>
  <sheetFormatPr defaultRowHeight="15" x14ac:dyDescent="0.25"/>
  <cols>
    <col min="1" max="1" width="5.28515625" style="496" customWidth="1"/>
    <col min="2" max="2" width="13.7109375" customWidth="1"/>
    <col min="3" max="3" width="17" customWidth="1"/>
    <col min="4" max="4" width="20.7109375" customWidth="1"/>
    <col min="5" max="5" width="17" customWidth="1"/>
    <col min="6" max="6" width="16.28515625" customWidth="1"/>
    <col min="7" max="7" width="20" customWidth="1"/>
    <col min="8" max="8" width="17.7109375" customWidth="1"/>
    <col min="9" max="9" width="20.42578125" customWidth="1"/>
    <col min="10" max="10" width="15.7109375" customWidth="1"/>
    <col min="11" max="11" width="13.85546875" customWidth="1"/>
    <col min="12" max="12" width="11.7109375" customWidth="1"/>
    <col min="13" max="13" width="12.85546875" customWidth="1"/>
    <col min="14" max="14" width="12" customWidth="1"/>
    <col min="15" max="15" width="13.5703125" customWidth="1"/>
    <col min="16" max="16" width="12.7109375" customWidth="1"/>
    <col min="17" max="17" width="33.140625" customWidth="1"/>
    <col min="18" max="18" width="2.85546875" customWidth="1"/>
  </cols>
  <sheetData>
    <row r="5" spans="1:18" ht="15.75" thickBot="1" x14ac:dyDescent="0.3">
      <c r="A5" s="603"/>
      <c r="B5" s="603"/>
      <c r="C5" s="603"/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3"/>
      <c r="O5" s="603"/>
      <c r="P5" s="603"/>
      <c r="Q5" s="603"/>
      <c r="R5" s="1"/>
    </row>
    <row r="6" spans="1:18" ht="18.75" x14ac:dyDescent="0.25">
      <c r="A6" s="687" t="s">
        <v>1550</v>
      </c>
      <c r="B6" s="688"/>
      <c r="C6" s="688"/>
      <c r="D6" s="688"/>
      <c r="E6" s="688"/>
      <c r="F6" s="688"/>
      <c r="G6" s="688"/>
      <c r="H6" s="688"/>
      <c r="I6" s="688"/>
      <c r="J6" s="688"/>
      <c r="K6" s="688"/>
      <c r="L6" s="688"/>
      <c r="M6" s="688"/>
      <c r="N6" s="688"/>
      <c r="O6" s="688"/>
      <c r="P6" s="688"/>
      <c r="Q6" s="688"/>
      <c r="R6" s="1"/>
    </row>
    <row r="7" spans="1:18" ht="15.75" thickBot="1" x14ac:dyDescent="0.3">
      <c r="A7" s="3" t="s">
        <v>0</v>
      </c>
      <c r="B7" s="4" t="s">
        <v>1</v>
      </c>
      <c r="C7" s="4" t="s">
        <v>2</v>
      </c>
      <c r="D7" s="4" t="s">
        <v>1548</v>
      </c>
      <c r="E7" s="4" t="s">
        <v>1549</v>
      </c>
      <c r="F7" s="4" t="s">
        <v>3</v>
      </c>
      <c r="G7" s="4" t="s">
        <v>4</v>
      </c>
      <c r="H7" s="4" t="s">
        <v>5</v>
      </c>
      <c r="I7" s="4" t="s">
        <v>6</v>
      </c>
      <c r="J7" s="4" t="s">
        <v>8</v>
      </c>
      <c r="K7" s="4" t="s">
        <v>10</v>
      </c>
      <c r="L7" s="4" t="s">
        <v>11</v>
      </c>
      <c r="M7" s="4" t="s">
        <v>12</v>
      </c>
      <c r="N7" s="4" t="s">
        <v>13</v>
      </c>
      <c r="O7" s="4" t="s">
        <v>14</v>
      </c>
      <c r="P7" s="4" t="s">
        <v>15</v>
      </c>
      <c r="Q7" s="4" t="s">
        <v>17</v>
      </c>
      <c r="R7" s="6"/>
    </row>
    <row r="8" spans="1:18" ht="15.75" thickBot="1" x14ac:dyDescent="0.3">
      <c r="A8" s="538"/>
      <c r="B8" s="607"/>
      <c r="C8" s="607"/>
      <c r="D8" s="607"/>
      <c r="E8" s="607"/>
      <c r="F8" s="607"/>
      <c r="G8" s="607"/>
      <c r="H8" s="607"/>
      <c r="I8" s="607"/>
      <c r="J8" s="607"/>
      <c r="K8" s="607"/>
      <c r="L8" s="607"/>
      <c r="M8" s="607"/>
      <c r="N8" s="607"/>
      <c r="O8" s="607"/>
      <c r="P8" s="607"/>
      <c r="Q8" s="607"/>
      <c r="R8" s="1"/>
    </row>
    <row r="9" spans="1:18" x14ac:dyDescent="0.25">
      <c r="A9" s="490"/>
      <c r="B9" s="539"/>
      <c r="C9" s="539"/>
      <c r="D9" s="540"/>
      <c r="E9" s="539"/>
      <c r="F9" s="539"/>
      <c r="G9" s="539"/>
      <c r="H9" s="539"/>
      <c r="I9" s="541"/>
      <c r="J9" s="542"/>
      <c r="K9" s="543"/>
      <c r="L9" s="543"/>
      <c r="M9" s="543"/>
      <c r="N9" s="543"/>
      <c r="O9" s="544"/>
      <c r="P9" s="544"/>
      <c r="Q9" s="545"/>
    </row>
    <row r="10" spans="1:18" x14ac:dyDescent="0.25">
      <c r="A10" s="546"/>
      <c r="B10" s="46"/>
      <c r="C10" s="46"/>
      <c r="D10" s="547"/>
      <c r="E10" s="46"/>
      <c r="F10" s="46"/>
      <c r="G10" s="46"/>
      <c r="H10" s="46"/>
      <c r="I10" s="47"/>
      <c r="J10" s="91"/>
      <c r="K10" s="548"/>
      <c r="L10" s="548"/>
      <c r="M10" s="548"/>
      <c r="N10" s="548"/>
      <c r="O10" s="49"/>
      <c r="P10" s="49"/>
      <c r="Q10" s="56"/>
    </row>
    <row r="11" spans="1:18" x14ac:dyDescent="0.25">
      <c r="A11" s="546"/>
      <c r="B11" s="46"/>
      <c r="C11" s="46"/>
      <c r="D11" s="547"/>
      <c r="E11" s="46"/>
      <c r="F11" s="46"/>
      <c r="G11" s="46"/>
      <c r="H11" s="46"/>
      <c r="I11" s="47"/>
      <c r="J11" s="91"/>
      <c r="K11" s="548"/>
      <c r="L11" s="548"/>
      <c r="M11" s="548"/>
      <c r="N11" s="548"/>
      <c r="O11" s="49"/>
      <c r="P11" s="49"/>
      <c r="Q11" s="56"/>
    </row>
    <row r="12" spans="1:18" x14ac:dyDescent="0.25">
      <c r="A12" s="546"/>
      <c r="B12" s="46"/>
      <c r="C12" s="46"/>
      <c r="D12" s="547"/>
      <c r="E12" s="46"/>
      <c r="F12" s="46"/>
      <c r="G12" s="46"/>
      <c r="H12" s="46"/>
      <c r="I12" s="47"/>
      <c r="J12" s="91"/>
      <c r="K12" s="548"/>
      <c r="L12" s="548"/>
      <c r="M12" s="548"/>
      <c r="N12" s="548"/>
      <c r="O12" s="49"/>
      <c r="P12" s="49"/>
      <c r="Q12" s="56"/>
    </row>
    <row r="13" spans="1:18" x14ac:dyDescent="0.25">
      <c r="A13" s="546"/>
      <c r="B13" s="46"/>
      <c r="C13" s="46"/>
      <c r="D13" s="547"/>
      <c r="E13" s="46"/>
      <c r="F13" s="46"/>
      <c r="G13" s="46"/>
      <c r="H13" s="46"/>
      <c r="I13" s="47"/>
      <c r="J13" s="91"/>
      <c r="K13" s="548"/>
      <c r="L13" s="548"/>
      <c r="M13" s="548"/>
      <c r="N13" s="548"/>
      <c r="O13" s="49"/>
      <c r="P13" s="49"/>
      <c r="Q13" s="56"/>
    </row>
    <row r="14" spans="1:18" x14ac:dyDescent="0.25">
      <c r="A14" s="546"/>
      <c r="B14" s="46"/>
      <c r="C14" s="46"/>
      <c r="D14" s="547"/>
      <c r="E14" s="46"/>
      <c r="F14" s="46"/>
      <c r="G14" s="46"/>
      <c r="H14" s="46"/>
      <c r="I14" s="47"/>
      <c r="J14" s="91"/>
      <c r="K14" s="548"/>
      <c r="L14" s="548"/>
      <c r="M14" s="548"/>
      <c r="N14" s="548"/>
      <c r="O14" s="49"/>
      <c r="P14" s="49"/>
      <c r="Q14" s="56"/>
    </row>
    <row r="15" spans="1:18" x14ac:dyDescent="0.25">
      <c r="A15" s="546"/>
      <c r="B15" s="46"/>
      <c r="C15" s="46"/>
      <c r="D15" s="547"/>
      <c r="E15" s="46"/>
      <c r="F15" s="46"/>
      <c r="G15" s="46"/>
      <c r="H15" s="46"/>
      <c r="I15" s="47"/>
      <c r="J15" s="91"/>
      <c r="K15" s="548"/>
      <c r="L15" s="548"/>
      <c r="M15" s="548"/>
      <c r="N15" s="548"/>
      <c r="O15" s="49"/>
      <c r="P15" s="49"/>
      <c r="Q15" s="56"/>
    </row>
    <row r="16" spans="1:18" x14ac:dyDescent="0.25">
      <c r="A16" s="546"/>
      <c r="B16" s="46"/>
      <c r="C16" s="46"/>
      <c r="D16" s="547"/>
      <c r="E16" s="46"/>
      <c r="F16" s="46"/>
      <c r="G16" s="46"/>
      <c r="H16" s="46"/>
      <c r="I16" s="47"/>
      <c r="J16" s="91"/>
      <c r="K16" s="548"/>
      <c r="L16" s="548"/>
      <c r="M16" s="548"/>
      <c r="N16" s="548"/>
      <c r="O16" s="49"/>
      <c r="P16" s="49"/>
      <c r="Q16" s="56"/>
    </row>
    <row r="18" spans="2:10" x14ac:dyDescent="0.25">
      <c r="B18" s="635" t="s">
        <v>1449</v>
      </c>
      <c r="C18" s="635"/>
      <c r="D18" s="635"/>
      <c r="E18" s="635"/>
      <c r="F18" s="635"/>
      <c r="G18" s="635"/>
      <c r="H18" s="635"/>
      <c r="I18" s="635"/>
      <c r="J18" s="403">
        <f>SUM(J9:J17)</f>
        <v>0</v>
      </c>
    </row>
    <row r="19" spans="2:10" x14ac:dyDescent="0.25">
      <c r="B19" s="635" t="s">
        <v>1450</v>
      </c>
      <c r="C19" s="635"/>
      <c r="D19" s="635"/>
      <c r="E19" s="635"/>
      <c r="F19" s="635"/>
      <c r="G19" s="635"/>
      <c r="H19" s="635"/>
      <c r="I19" s="635"/>
      <c r="J19" s="404">
        <f>+A8</f>
        <v>0</v>
      </c>
    </row>
    <row r="21" spans="2:10" x14ac:dyDescent="0.25">
      <c r="C21" s="549"/>
    </row>
  </sheetData>
  <mergeCells count="5">
    <mergeCell ref="A5:Q5"/>
    <mergeCell ref="A6:Q6"/>
    <mergeCell ref="B8:Q8"/>
    <mergeCell ref="B18:I18"/>
    <mergeCell ref="B19:I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EEE91-7D75-4798-8FCD-D65E23BE81B4}">
  <dimension ref="A1:Z182"/>
  <sheetViews>
    <sheetView workbookViewId="0">
      <selection sqref="A1:U1"/>
    </sheetView>
  </sheetViews>
  <sheetFormatPr defaultRowHeight="15" x14ac:dyDescent="0.25"/>
  <cols>
    <col min="2" max="2" width="19.7109375" customWidth="1"/>
    <col min="3" max="3" width="15.5703125" customWidth="1"/>
    <col min="4" max="5" width="20.42578125" customWidth="1"/>
    <col min="6" max="6" width="19" customWidth="1"/>
    <col min="7" max="7" width="19.7109375" customWidth="1"/>
    <col min="8" max="8" width="12.7109375" customWidth="1"/>
    <col min="17" max="17" width="20.7109375" customWidth="1"/>
    <col min="18" max="18" width="14.140625" customWidth="1"/>
    <col min="19" max="19" width="43.5703125" customWidth="1"/>
    <col min="20" max="20" width="36" customWidth="1"/>
    <col min="21" max="21" width="16.7109375" customWidth="1"/>
  </cols>
  <sheetData>
    <row r="1" spans="1:26" ht="15.75" thickBot="1" x14ac:dyDescent="0.3">
      <c r="A1" s="603"/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3"/>
      <c r="N1" s="603"/>
      <c r="O1" s="603"/>
      <c r="P1" s="603"/>
      <c r="Q1" s="603"/>
      <c r="R1" s="603"/>
      <c r="S1" s="603"/>
      <c r="T1" s="603"/>
      <c r="U1" s="603"/>
      <c r="V1" s="1"/>
      <c r="W1" s="1"/>
      <c r="X1" s="1"/>
      <c r="Y1" s="1"/>
      <c r="Z1" s="1"/>
    </row>
    <row r="2" spans="1:26" ht="121.5" customHeight="1" thickBot="1" x14ac:dyDescent="0.3">
      <c r="A2" s="617" t="s">
        <v>1243</v>
      </c>
      <c r="B2" s="605"/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  <c r="O2" s="605"/>
      <c r="P2" s="605"/>
      <c r="Q2" s="605"/>
      <c r="R2" s="605"/>
      <c r="S2" s="605"/>
      <c r="T2" s="605"/>
      <c r="U2" s="606"/>
      <c r="V2" s="1"/>
      <c r="W2" s="2"/>
      <c r="X2" s="2"/>
      <c r="Y2" s="2"/>
      <c r="Z2" s="2"/>
    </row>
    <row r="3" spans="1:26" ht="34.5" thickBot="1" x14ac:dyDescent="0.3">
      <c r="A3" s="3" t="s">
        <v>0</v>
      </c>
      <c r="B3" s="4" t="s">
        <v>1</v>
      </c>
      <c r="C3" s="4" t="s">
        <v>2</v>
      </c>
      <c r="D3" s="268" t="s">
        <v>1223</v>
      </c>
      <c r="E3" s="268" t="s">
        <v>1223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17</v>
      </c>
      <c r="U3" s="5" t="s">
        <v>18</v>
      </c>
      <c r="V3" s="6"/>
      <c r="W3" s="7" t="s">
        <v>19</v>
      </c>
      <c r="X3" s="8" t="s">
        <v>20</v>
      </c>
      <c r="Y3" s="8" t="s">
        <v>21</v>
      </c>
      <c r="Z3" s="9" t="s">
        <v>22</v>
      </c>
    </row>
    <row r="4" spans="1:26" ht="15.75" thickBot="1" x14ac:dyDescent="0.3">
      <c r="A4" s="10">
        <v>69</v>
      </c>
      <c r="B4" s="607" t="s">
        <v>23</v>
      </c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7"/>
      <c r="S4" s="607"/>
      <c r="T4" s="607"/>
      <c r="U4" s="608"/>
      <c r="V4" s="1"/>
      <c r="W4" s="11"/>
      <c r="X4" s="12"/>
      <c r="Y4" s="12"/>
      <c r="Z4" s="13"/>
    </row>
    <row r="5" spans="1:26" ht="45" x14ac:dyDescent="0.25">
      <c r="A5" s="14">
        <v>1</v>
      </c>
      <c r="B5" s="15" t="s">
        <v>24</v>
      </c>
      <c r="C5" s="15" t="s">
        <v>25</v>
      </c>
      <c r="D5" s="269">
        <v>18.408266000000001</v>
      </c>
      <c r="E5" s="269">
        <v>-66.159730999999994</v>
      </c>
      <c r="F5" s="15" t="s">
        <v>26</v>
      </c>
      <c r="G5" s="15" t="s">
        <v>27</v>
      </c>
      <c r="H5" s="15" t="s">
        <v>28</v>
      </c>
      <c r="I5" s="16">
        <v>961</v>
      </c>
      <c r="J5" s="17">
        <v>8</v>
      </c>
      <c r="K5" s="18">
        <v>156</v>
      </c>
      <c r="L5" s="17">
        <v>175</v>
      </c>
      <c r="M5" s="15" t="s">
        <v>29</v>
      </c>
      <c r="N5" s="15" t="s">
        <v>30</v>
      </c>
      <c r="O5" s="15" t="s">
        <v>31</v>
      </c>
      <c r="P5" s="15" t="s">
        <v>32</v>
      </c>
      <c r="Q5" s="19" t="s">
        <v>33</v>
      </c>
      <c r="R5" s="15" t="s">
        <v>34</v>
      </c>
      <c r="S5" s="20" t="s">
        <v>35</v>
      </c>
      <c r="T5" s="21" t="s">
        <v>36</v>
      </c>
      <c r="U5" s="22">
        <f>K5+K6</f>
        <v>178</v>
      </c>
      <c r="V5" s="1"/>
      <c r="W5" s="15" t="s">
        <v>37</v>
      </c>
      <c r="X5" s="15" t="s">
        <v>34</v>
      </c>
      <c r="Y5" s="15" t="s">
        <v>28</v>
      </c>
      <c r="Z5" s="16">
        <v>961</v>
      </c>
    </row>
    <row r="6" spans="1:26" ht="45" x14ac:dyDescent="0.25">
      <c r="A6" s="14">
        <f>+A5+1</f>
        <v>2</v>
      </c>
      <c r="B6" s="23" t="s">
        <v>38</v>
      </c>
      <c r="C6" s="23" t="s">
        <v>25</v>
      </c>
      <c r="D6" s="269">
        <v>18.396740999999999</v>
      </c>
      <c r="E6" s="269">
        <v>-66.146082000000007</v>
      </c>
      <c r="F6" s="23" t="s">
        <v>39</v>
      </c>
      <c r="G6" s="23" t="s">
        <v>34</v>
      </c>
      <c r="H6" s="23" t="s">
        <v>28</v>
      </c>
      <c r="I6" s="24">
        <v>961</v>
      </c>
      <c r="J6" s="25">
        <v>2</v>
      </c>
      <c r="K6" s="26">
        <v>22</v>
      </c>
      <c r="L6" s="25">
        <v>14</v>
      </c>
      <c r="M6" s="23" t="s">
        <v>40</v>
      </c>
      <c r="N6" s="23" t="s">
        <v>41</v>
      </c>
      <c r="O6" s="23" t="s">
        <v>42</v>
      </c>
      <c r="P6" s="23" t="s">
        <v>43</v>
      </c>
      <c r="Q6" s="27">
        <v>7873004000</v>
      </c>
      <c r="R6" s="27">
        <v>7873004001</v>
      </c>
      <c r="S6" s="28" t="s">
        <v>44</v>
      </c>
      <c r="T6" s="29" t="s">
        <v>45</v>
      </c>
      <c r="U6" s="30"/>
      <c r="V6" s="1"/>
      <c r="W6" s="23" t="s">
        <v>39</v>
      </c>
      <c r="X6" s="23" t="s">
        <v>46</v>
      </c>
      <c r="Y6" s="23" t="s">
        <v>28</v>
      </c>
      <c r="Z6" s="24">
        <v>961</v>
      </c>
    </row>
    <row r="7" spans="1:26" ht="56.25" x14ac:dyDescent="0.25">
      <c r="A7" s="31">
        <f t="shared" ref="A7:A69" si="0">+A6+1</f>
        <v>3</v>
      </c>
      <c r="B7" s="32" t="s">
        <v>47</v>
      </c>
      <c r="C7" s="32" t="s">
        <v>25</v>
      </c>
      <c r="D7" s="269">
        <v>18.19342</v>
      </c>
      <c r="E7" s="269">
        <v>-66.052683000000002</v>
      </c>
      <c r="F7" s="32" t="s">
        <v>48</v>
      </c>
      <c r="G7" s="32" t="s">
        <v>49</v>
      </c>
      <c r="H7" s="32" t="s">
        <v>50</v>
      </c>
      <c r="I7" s="33">
        <v>726</v>
      </c>
      <c r="J7" s="34">
        <v>7</v>
      </c>
      <c r="K7" s="18">
        <v>126</v>
      </c>
      <c r="L7" s="34">
        <v>187</v>
      </c>
      <c r="M7" s="32" t="s">
        <v>29</v>
      </c>
      <c r="N7" s="32" t="s">
        <v>51</v>
      </c>
      <c r="O7" s="32" t="s">
        <v>52</v>
      </c>
      <c r="P7" s="32" t="s">
        <v>53</v>
      </c>
      <c r="Q7" s="35">
        <v>7876531111</v>
      </c>
      <c r="R7" s="35">
        <v>7876531700</v>
      </c>
      <c r="S7" s="36" t="s">
        <v>54</v>
      </c>
      <c r="T7" s="37" t="s">
        <v>55</v>
      </c>
      <c r="U7" s="38">
        <f>K7</f>
        <v>126</v>
      </c>
      <c r="V7" s="1"/>
      <c r="W7" s="32" t="s">
        <v>56</v>
      </c>
      <c r="X7" s="32" t="s">
        <v>34</v>
      </c>
      <c r="Y7" s="32" t="s">
        <v>50</v>
      </c>
      <c r="Z7" s="33">
        <v>726</v>
      </c>
    </row>
    <row r="8" spans="1:26" ht="22.5" x14ac:dyDescent="0.25">
      <c r="A8" s="31">
        <f t="shared" si="0"/>
        <v>4</v>
      </c>
      <c r="B8" s="32" t="s">
        <v>1224</v>
      </c>
      <c r="C8" s="32" t="s">
        <v>25</v>
      </c>
      <c r="D8" s="270">
        <v>18.443159000000001</v>
      </c>
      <c r="E8" s="270">
        <v>-66.019908999999998</v>
      </c>
      <c r="F8" s="32" t="s">
        <v>58</v>
      </c>
      <c r="G8" s="32"/>
      <c r="H8" s="32" t="s">
        <v>59</v>
      </c>
      <c r="I8" s="33">
        <v>979</v>
      </c>
      <c r="J8" s="34"/>
      <c r="K8" s="18">
        <v>400</v>
      </c>
      <c r="L8" s="34"/>
      <c r="M8" s="32" t="s">
        <v>60</v>
      </c>
      <c r="N8" s="32" t="s">
        <v>115</v>
      </c>
      <c r="O8" s="32" t="s">
        <v>1225</v>
      </c>
      <c r="P8" s="32" t="s">
        <v>63</v>
      </c>
      <c r="Q8" s="35" t="s">
        <v>64</v>
      </c>
      <c r="R8" s="35"/>
      <c r="S8" s="36" t="s">
        <v>1226</v>
      </c>
      <c r="T8" s="39" t="s">
        <v>1227</v>
      </c>
      <c r="U8" s="40"/>
      <c r="V8" s="1"/>
      <c r="W8" s="32"/>
      <c r="X8" s="32"/>
      <c r="Y8" s="32"/>
      <c r="Z8" s="33"/>
    </row>
    <row r="9" spans="1:26" x14ac:dyDescent="0.25">
      <c r="A9" s="31">
        <f t="shared" si="0"/>
        <v>5</v>
      </c>
      <c r="B9" s="32" t="s">
        <v>66</v>
      </c>
      <c r="C9" s="32" t="s">
        <v>25</v>
      </c>
      <c r="D9" s="269">
        <v>18.442941999999999</v>
      </c>
      <c r="E9" s="269">
        <v>-66.028062000000006</v>
      </c>
      <c r="F9" s="32" t="s">
        <v>67</v>
      </c>
      <c r="G9" s="32" t="s">
        <v>68</v>
      </c>
      <c r="H9" s="32" t="s">
        <v>59</v>
      </c>
      <c r="I9" s="33">
        <v>646</v>
      </c>
      <c r="J9" s="34">
        <v>1</v>
      </c>
      <c r="K9" s="18">
        <v>15</v>
      </c>
      <c r="L9" s="34">
        <v>4</v>
      </c>
      <c r="M9" s="32" t="s">
        <v>69</v>
      </c>
      <c r="N9" s="32" t="s">
        <v>70</v>
      </c>
      <c r="O9" s="32" t="s">
        <v>71</v>
      </c>
      <c r="P9" s="32" t="s">
        <v>43</v>
      </c>
      <c r="Q9" s="35" t="s">
        <v>72</v>
      </c>
      <c r="R9" s="35" t="s">
        <v>34</v>
      </c>
      <c r="S9" s="36" t="s">
        <v>73</v>
      </c>
      <c r="T9" s="41" t="s">
        <v>74</v>
      </c>
      <c r="U9" s="40"/>
      <c r="V9" s="1"/>
      <c r="W9" s="32"/>
      <c r="X9" s="32"/>
      <c r="Y9" s="32"/>
      <c r="Z9" s="33"/>
    </row>
    <row r="10" spans="1:26" ht="22.5" x14ac:dyDescent="0.25">
      <c r="A10" s="31">
        <f t="shared" si="0"/>
        <v>6</v>
      </c>
      <c r="B10" s="23" t="s">
        <v>75</v>
      </c>
      <c r="C10" s="23" t="s">
        <v>76</v>
      </c>
      <c r="D10" s="269">
        <v>18.444282999999999</v>
      </c>
      <c r="E10" s="269">
        <v>-66.017274999999998</v>
      </c>
      <c r="F10" s="23" t="s">
        <v>77</v>
      </c>
      <c r="G10" s="23" t="s">
        <v>34</v>
      </c>
      <c r="H10" s="23" t="s">
        <v>59</v>
      </c>
      <c r="I10" s="24">
        <v>979</v>
      </c>
      <c r="J10" s="25">
        <v>5</v>
      </c>
      <c r="K10" s="42">
        <v>283</v>
      </c>
      <c r="L10" s="25">
        <v>70</v>
      </c>
      <c r="M10" s="23" t="s">
        <v>40</v>
      </c>
      <c r="N10" s="23" t="s">
        <v>78</v>
      </c>
      <c r="O10" s="23" t="s">
        <v>31</v>
      </c>
      <c r="P10" s="23" t="s">
        <v>63</v>
      </c>
      <c r="Q10" s="27">
        <v>7877915151</v>
      </c>
      <c r="R10" s="27" t="s">
        <v>34</v>
      </c>
      <c r="S10" s="28" t="s">
        <v>79</v>
      </c>
      <c r="T10" s="43" t="s">
        <v>80</v>
      </c>
      <c r="U10" s="609" t="e">
        <f>+K10+K11+K12+K13+K14+K15+#REF!+K16+K17+#REF!+K18+K19+K20+K21+K209</f>
        <v>#REF!</v>
      </c>
      <c r="V10" s="44"/>
      <c r="W10" s="23" t="s">
        <v>77</v>
      </c>
      <c r="X10" s="23" t="s">
        <v>34</v>
      </c>
      <c r="Y10" s="23" t="s">
        <v>59</v>
      </c>
      <c r="Z10" s="24">
        <v>979</v>
      </c>
    </row>
    <row r="11" spans="1:26" ht="22.5" x14ac:dyDescent="0.25">
      <c r="A11" s="31">
        <f t="shared" si="0"/>
        <v>7</v>
      </c>
      <c r="B11" s="23" t="s">
        <v>81</v>
      </c>
      <c r="C11" s="23" t="s">
        <v>82</v>
      </c>
      <c r="D11" s="269">
        <v>18.442768000000001</v>
      </c>
      <c r="E11" s="269">
        <v>-66.022867000000005</v>
      </c>
      <c r="F11" s="23" t="s">
        <v>83</v>
      </c>
      <c r="G11" s="23" t="s">
        <v>34</v>
      </c>
      <c r="H11" s="23" t="s">
        <v>59</v>
      </c>
      <c r="I11" s="24">
        <v>979</v>
      </c>
      <c r="J11" s="25">
        <v>1</v>
      </c>
      <c r="K11" s="26">
        <v>12</v>
      </c>
      <c r="L11" s="25">
        <v>17</v>
      </c>
      <c r="M11" s="23" t="s">
        <v>40</v>
      </c>
      <c r="N11" s="23" t="s">
        <v>84</v>
      </c>
      <c r="O11" s="23" t="s">
        <v>85</v>
      </c>
      <c r="P11" s="23" t="s">
        <v>43</v>
      </c>
      <c r="Q11" s="27">
        <v>7877288400</v>
      </c>
      <c r="R11" s="27">
        <v>7872682411</v>
      </c>
      <c r="S11" s="28" t="s">
        <v>86</v>
      </c>
      <c r="T11" s="29" t="s">
        <v>87</v>
      </c>
      <c r="U11" s="610"/>
      <c r="V11" s="44"/>
      <c r="W11" s="23" t="s">
        <v>88</v>
      </c>
      <c r="X11" s="23" t="s">
        <v>34</v>
      </c>
      <c r="Y11" s="23" t="s">
        <v>89</v>
      </c>
      <c r="Z11" s="24">
        <v>9401206</v>
      </c>
    </row>
    <row r="12" spans="1:26" ht="22.5" x14ac:dyDescent="0.25">
      <c r="A12" s="31">
        <f t="shared" si="0"/>
        <v>8</v>
      </c>
      <c r="B12" s="46" t="s">
        <v>90</v>
      </c>
      <c r="C12" s="46" t="s">
        <v>25</v>
      </c>
      <c r="D12" s="269">
        <v>18.442319000000001</v>
      </c>
      <c r="E12" s="269">
        <v>-66.016131000000001</v>
      </c>
      <c r="F12" s="46" t="s">
        <v>91</v>
      </c>
      <c r="G12" s="46" t="s">
        <v>92</v>
      </c>
      <c r="H12" s="46" t="s">
        <v>59</v>
      </c>
      <c r="I12" s="47">
        <v>979</v>
      </c>
      <c r="J12" s="48">
        <v>3</v>
      </c>
      <c r="K12" s="26">
        <v>68</v>
      </c>
      <c r="L12" s="48">
        <v>21</v>
      </c>
      <c r="M12" s="46" t="s">
        <v>40</v>
      </c>
      <c r="N12" s="46" t="s">
        <v>93</v>
      </c>
      <c r="O12" s="46" t="s">
        <v>94</v>
      </c>
      <c r="P12" s="46" t="s">
        <v>43</v>
      </c>
      <c r="Q12" s="49">
        <v>7877916868</v>
      </c>
      <c r="R12" s="49">
        <v>7877911672</v>
      </c>
      <c r="S12" s="36" t="s">
        <v>95</v>
      </c>
      <c r="T12" s="50" t="s">
        <v>96</v>
      </c>
      <c r="U12" s="610"/>
      <c r="V12" s="1"/>
      <c r="W12" s="46" t="s">
        <v>91</v>
      </c>
      <c r="X12" s="46" t="s">
        <v>92</v>
      </c>
      <c r="Y12" s="46" t="s">
        <v>59</v>
      </c>
      <c r="Z12" s="47">
        <v>979</v>
      </c>
    </row>
    <row r="13" spans="1:26" ht="22.5" x14ac:dyDescent="0.25">
      <c r="A13" s="31">
        <f t="shared" si="0"/>
        <v>9</v>
      </c>
      <c r="B13" s="23" t="s">
        <v>97</v>
      </c>
      <c r="C13" s="23" t="s">
        <v>25</v>
      </c>
      <c r="D13" s="269">
        <v>18.443486</v>
      </c>
      <c r="E13" s="269">
        <v>-66.008602999999994</v>
      </c>
      <c r="F13" s="23" t="s">
        <v>98</v>
      </c>
      <c r="G13" s="23" t="s">
        <v>99</v>
      </c>
      <c r="H13" s="23" t="s">
        <v>59</v>
      </c>
      <c r="I13" s="24">
        <v>9148053</v>
      </c>
      <c r="J13" s="25">
        <v>21</v>
      </c>
      <c r="K13" s="26">
        <v>260</v>
      </c>
      <c r="L13" s="25">
        <v>296</v>
      </c>
      <c r="M13" s="23" t="s">
        <v>40</v>
      </c>
      <c r="N13" s="23" t="s">
        <v>100</v>
      </c>
      <c r="O13" s="23" t="s">
        <v>101</v>
      </c>
      <c r="P13" s="23" t="s">
        <v>53</v>
      </c>
      <c r="Q13" s="27">
        <v>7877910404</v>
      </c>
      <c r="R13" s="27">
        <v>7877911460</v>
      </c>
      <c r="S13" s="28" t="s">
        <v>102</v>
      </c>
      <c r="T13" s="29" t="s">
        <v>103</v>
      </c>
      <c r="U13" s="610"/>
      <c r="V13" s="44"/>
      <c r="W13" s="23" t="s">
        <v>104</v>
      </c>
      <c r="X13" s="23" t="s">
        <v>34</v>
      </c>
      <c r="Y13" s="23" t="s">
        <v>59</v>
      </c>
      <c r="Z13" s="24">
        <v>9148053</v>
      </c>
    </row>
    <row r="14" spans="1:26" ht="33.75" x14ac:dyDescent="0.25">
      <c r="A14" s="31">
        <f t="shared" si="0"/>
        <v>10</v>
      </c>
      <c r="B14" s="23" t="s">
        <v>105</v>
      </c>
      <c r="C14" s="23" t="s">
        <v>25</v>
      </c>
      <c r="D14" s="269">
        <v>18.439399999999999</v>
      </c>
      <c r="E14" s="269">
        <v>-66.022204000000002</v>
      </c>
      <c r="F14" s="23" t="s">
        <v>106</v>
      </c>
      <c r="G14" s="23" t="s">
        <v>34</v>
      </c>
      <c r="H14" s="23" t="s">
        <v>59</v>
      </c>
      <c r="I14" s="24">
        <v>979</v>
      </c>
      <c r="J14" s="25">
        <v>14</v>
      </c>
      <c r="K14" s="26">
        <v>310</v>
      </c>
      <c r="L14" s="25">
        <v>241</v>
      </c>
      <c r="M14" s="23" t="s">
        <v>107</v>
      </c>
      <c r="N14" s="23" t="s">
        <v>108</v>
      </c>
      <c r="O14" s="23" t="s">
        <v>109</v>
      </c>
      <c r="P14" s="23" t="s">
        <v>63</v>
      </c>
      <c r="Q14" s="27">
        <v>7877910505</v>
      </c>
      <c r="R14" s="27">
        <v>7877917776</v>
      </c>
      <c r="S14" s="28" t="s">
        <v>110</v>
      </c>
      <c r="T14" s="29" t="s">
        <v>111</v>
      </c>
      <c r="U14" s="610"/>
      <c r="V14" s="44"/>
      <c r="W14" s="23" t="s">
        <v>106</v>
      </c>
      <c r="X14" s="23" t="s">
        <v>34</v>
      </c>
      <c r="Y14" s="23" t="s">
        <v>59</v>
      </c>
      <c r="Z14" s="24">
        <v>979</v>
      </c>
    </row>
    <row r="15" spans="1:26" ht="22.5" x14ac:dyDescent="0.25">
      <c r="A15" s="31">
        <f t="shared" si="0"/>
        <v>11</v>
      </c>
      <c r="B15" s="23" t="s">
        <v>112</v>
      </c>
      <c r="C15" s="23" t="s">
        <v>25</v>
      </c>
      <c r="D15" s="269">
        <v>18.441566000000002</v>
      </c>
      <c r="E15" s="269">
        <v>-66.016259000000005</v>
      </c>
      <c r="F15" s="23" t="s">
        <v>113</v>
      </c>
      <c r="G15" s="23" t="s">
        <v>34</v>
      </c>
      <c r="H15" s="23" t="s">
        <v>59</v>
      </c>
      <c r="I15" s="24">
        <v>979</v>
      </c>
      <c r="J15" s="25">
        <v>10</v>
      </c>
      <c r="K15" s="26">
        <v>201</v>
      </c>
      <c r="L15" s="25">
        <v>66</v>
      </c>
      <c r="M15" s="23" t="s">
        <v>114</v>
      </c>
      <c r="N15" s="23" t="s">
        <v>115</v>
      </c>
      <c r="O15" s="23" t="s">
        <v>116</v>
      </c>
      <c r="P15" s="23" t="s">
        <v>117</v>
      </c>
      <c r="Q15" s="27">
        <v>7877918777</v>
      </c>
      <c r="R15" s="27">
        <v>7877918757</v>
      </c>
      <c r="S15" s="51"/>
      <c r="T15" s="29" t="s">
        <v>118</v>
      </c>
      <c r="U15" s="610"/>
      <c r="V15" s="44"/>
      <c r="W15" s="23" t="s">
        <v>113</v>
      </c>
      <c r="X15" s="23" t="s">
        <v>34</v>
      </c>
      <c r="Y15" s="23" t="s">
        <v>59</v>
      </c>
      <c r="Z15" s="24">
        <v>979</v>
      </c>
    </row>
    <row r="16" spans="1:26" ht="22.5" x14ac:dyDescent="0.25">
      <c r="A16" s="31">
        <f t="shared" si="0"/>
        <v>12</v>
      </c>
      <c r="B16" s="23" t="s">
        <v>119</v>
      </c>
      <c r="C16" s="23" t="s">
        <v>25</v>
      </c>
      <c r="D16" s="269">
        <v>18.438831</v>
      </c>
      <c r="E16" s="269">
        <v>-66.004852</v>
      </c>
      <c r="F16" s="23" t="s">
        <v>120</v>
      </c>
      <c r="G16" s="23" t="s">
        <v>121</v>
      </c>
      <c r="H16" s="23" t="s">
        <v>59</v>
      </c>
      <c r="I16" s="24">
        <v>937</v>
      </c>
      <c r="J16" s="25">
        <v>7</v>
      </c>
      <c r="K16" s="26">
        <v>125</v>
      </c>
      <c r="L16" s="25">
        <v>61</v>
      </c>
      <c r="M16" s="23" t="s">
        <v>40</v>
      </c>
      <c r="N16" s="23" t="s">
        <v>122</v>
      </c>
      <c r="O16" s="23" t="s">
        <v>123</v>
      </c>
      <c r="P16" s="23" t="s">
        <v>124</v>
      </c>
      <c r="Q16" s="27">
        <v>7877916000</v>
      </c>
      <c r="R16" s="27">
        <v>7877911248</v>
      </c>
      <c r="S16" s="28" t="s">
        <v>125</v>
      </c>
      <c r="T16" s="29" t="s">
        <v>126</v>
      </c>
      <c r="U16" s="610"/>
      <c r="V16" s="44"/>
      <c r="W16" s="23" t="s">
        <v>127</v>
      </c>
      <c r="X16" s="23" t="s">
        <v>34</v>
      </c>
      <c r="Y16" s="23" t="s">
        <v>89</v>
      </c>
      <c r="Z16" s="24">
        <v>9371087</v>
      </c>
    </row>
    <row r="17" spans="1:26" ht="22.5" x14ac:dyDescent="0.25">
      <c r="A17" s="31">
        <f t="shared" si="0"/>
        <v>13</v>
      </c>
      <c r="B17" s="23" t="s">
        <v>128</v>
      </c>
      <c r="C17" s="23" t="s">
        <v>25</v>
      </c>
      <c r="D17" s="269">
        <v>18.443368</v>
      </c>
      <c r="E17" s="269">
        <v>-66.023037000000002</v>
      </c>
      <c r="F17" s="23" t="s">
        <v>129</v>
      </c>
      <c r="G17" s="23" t="s">
        <v>92</v>
      </c>
      <c r="H17" s="23" t="s">
        <v>59</v>
      </c>
      <c r="I17" s="24">
        <v>979</v>
      </c>
      <c r="J17" s="25">
        <v>6</v>
      </c>
      <c r="K17" s="26">
        <v>80</v>
      </c>
      <c r="L17" s="25">
        <v>73</v>
      </c>
      <c r="M17" s="23" t="s">
        <v>114</v>
      </c>
      <c r="N17" s="23" t="s">
        <v>130</v>
      </c>
      <c r="O17" s="23" t="s">
        <v>131</v>
      </c>
      <c r="P17" s="23" t="s">
        <v>53</v>
      </c>
      <c r="Q17" s="27">
        <v>7877283666</v>
      </c>
      <c r="R17" s="27">
        <v>7877283610</v>
      </c>
      <c r="S17" s="28" t="s">
        <v>132</v>
      </c>
      <c r="T17" s="29" t="s">
        <v>133</v>
      </c>
      <c r="U17" s="610"/>
      <c r="V17" s="44"/>
      <c r="W17" s="23" t="s">
        <v>134</v>
      </c>
      <c r="X17" s="23" t="s">
        <v>92</v>
      </c>
      <c r="Y17" s="23" t="s">
        <v>59</v>
      </c>
      <c r="Z17" s="24">
        <v>979</v>
      </c>
    </row>
    <row r="18" spans="1:26" ht="22.5" x14ac:dyDescent="0.25">
      <c r="A18" s="31">
        <f>+A17+1</f>
        <v>14</v>
      </c>
      <c r="B18" s="23" t="s">
        <v>135</v>
      </c>
      <c r="C18" s="23" t="s">
        <v>25</v>
      </c>
      <c r="D18" s="269">
        <v>18.443436999999999</v>
      </c>
      <c r="E18" s="269">
        <v>-66.026871</v>
      </c>
      <c r="F18" s="23" t="s">
        <v>136</v>
      </c>
      <c r="G18" s="23" t="s">
        <v>137</v>
      </c>
      <c r="H18" s="23" t="s">
        <v>59</v>
      </c>
      <c r="I18" s="24">
        <v>979</v>
      </c>
      <c r="J18" s="25">
        <v>7</v>
      </c>
      <c r="K18" s="26">
        <v>109</v>
      </c>
      <c r="L18" s="25">
        <v>64</v>
      </c>
      <c r="M18" s="23" t="s">
        <v>69</v>
      </c>
      <c r="N18" s="23" t="s">
        <v>138</v>
      </c>
      <c r="O18" s="23" t="s">
        <v>139</v>
      </c>
      <c r="P18" s="23" t="s">
        <v>32</v>
      </c>
      <c r="Q18" s="27">
        <v>7877281300</v>
      </c>
      <c r="R18" s="27">
        <v>7877277150</v>
      </c>
      <c r="S18" s="28" t="s">
        <v>140</v>
      </c>
      <c r="T18" s="29" t="s">
        <v>141</v>
      </c>
      <c r="U18" s="610"/>
      <c r="V18" s="44"/>
      <c r="W18" s="23" t="s">
        <v>142</v>
      </c>
      <c r="X18" s="23" t="s">
        <v>143</v>
      </c>
      <c r="Y18" s="23" t="s">
        <v>89</v>
      </c>
      <c r="Z18" s="24">
        <v>9146007</v>
      </c>
    </row>
    <row r="19" spans="1:26" ht="33.75" x14ac:dyDescent="0.25">
      <c r="A19" s="31">
        <f t="shared" si="0"/>
        <v>15</v>
      </c>
      <c r="B19" s="23" t="s">
        <v>144</v>
      </c>
      <c r="C19" s="23" t="s">
        <v>25</v>
      </c>
      <c r="D19" s="269">
        <v>18.440764000000001</v>
      </c>
      <c r="E19" s="269">
        <v>-66.021844000000002</v>
      </c>
      <c r="F19" s="23" t="s">
        <v>145</v>
      </c>
      <c r="G19" s="23" t="s">
        <v>146</v>
      </c>
      <c r="H19" s="23" t="s">
        <v>59</v>
      </c>
      <c r="I19" s="24">
        <v>979</v>
      </c>
      <c r="J19" s="25">
        <v>6</v>
      </c>
      <c r="K19" s="26">
        <v>222</v>
      </c>
      <c r="L19" s="25">
        <v>147</v>
      </c>
      <c r="M19" s="23" t="s">
        <v>114</v>
      </c>
      <c r="N19" s="23" t="s">
        <v>147</v>
      </c>
      <c r="O19" s="23" t="s">
        <v>148</v>
      </c>
      <c r="P19" s="23" t="s">
        <v>149</v>
      </c>
      <c r="Q19" s="27">
        <v>7872539000</v>
      </c>
      <c r="R19" s="27">
        <v>7872539007</v>
      </c>
      <c r="S19" s="28" t="s">
        <v>150</v>
      </c>
      <c r="T19" s="29" t="s">
        <v>151</v>
      </c>
      <c r="U19" s="610"/>
      <c r="V19" s="44"/>
      <c r="W19" s="23" t="s">
        <v>145</v>
      </c>
      <c r="X19" s="23" t="s">
        <v>34</v>
      </c>
      <c r="Y19" s="23" t="s">
        <v>59</v>
      </c>
      <c r="Z19" s="24">
        <v>979</v>
      </c>
    </row>
    <row r="20" spans="1:26" ht="22.5" x14ac:dyDescent="0.25">
      <c r="A20" s="31">
        <f t="shared" si="0"/>
        <v>16</v>
      </c>
      <c r="B20" s="23" t="s">
        <v>152</v>
      </c>
      <c r="C20" s="23" t="s">
        <v>25</v>
      </c>
      <c r="D20" s="269">
        <v>18.442841000000001</v>
      </c>
      <c r="E20" s="269">
        <v>-66.015696000000005</v>
      </c>
      <c r="F20" s="23" t="s">
        <v>153</v>
      </c>
      <c r="G20" s="23" t="s">
        <v>92</v>
      </c>
      <c r="H20" s="23" t="s">
        <v>59</v>
      </c>
      <c r="I20" s="24">
        <v>979</v>
      </c>
      <c r="J20" s="25">
        <v>1</v>
      </c>
      <c r="K20" s="26">
        <v>24</v>
      </c>
      <c r="L20" s="25">
        <v>11</v>
      </c>
      <c r="M20" s="23" t="s">
        <v>40</v>
      </c>
      <c r="N20" s="23" t="s">
        <v>154</v>
      </c>
      <c r="O20" s="23" t="s">
        <v>155</v>
      </c>
      <c r="P20" s="23" t="s">
        <v>156</v>
      </c>
      <c r="Q20" s="27">
        <v>7877912600</v>
      </c>
      <c r="R20" s="27">
        <v>7877915666</v>
      </c>
      <c r="S20" s="28" t="s">
        <v>157</v>
      </c>
      <c r="T20" s="29" t="s">
        <v>158</v>
      </c>
      <c r="U20" s="610"/>
      <c r="V20" s="44"/>
      <c r="W20" s="23" t="s">
        <v>159</v>
      </c>
      <c r="X20" s="23" t="s">
        <v>0</v>
      </c>
      <c r="Y20" s="23" t="s">
        <v>59</v>
      </c>
      <c r="Z20" s="24">
        <v>984</v>
      </c>
    </row>
    <row r="21" spans="1:26" x14ac:dyDescent="0.25">
      <c r="A21" s="31">
        <f t="shared" si="0"/>
        <v>17</v>
      </c>
      <c r="B21" s="23" t="s">
        <v>160</v>
      </c>
      <c r="C21" s="23" t="s">
        <v>82</v>
      </c>
      <c r="D21" s="269">
        <v>18.442941999999999</v>
      </c>
      <c r="E21" s="269">
        <v>-66.028062000000006</v>
      </c>
      <c r="F21" s="23" t="s">
        <v>161</v>
      </c>
      <c r="G21" s="23" t="s">
        <v>162</v>
      </c>
      <c r="H21" s="23" t="s">
        <v>59</v>
      </c>
      <c r="I21" s="24">
        <v>979</v>
      </c>
      <c r="J21" s="25">
        <v>1</v>
      </c>
      <c r="K21" s="26">
        <v>12</v>
      </c>
      <c r="L21" s="25">
        <v>8</v>
      </c>
      <c r="M21" s="23" t="s">
        <v>40</v>
      </c>
      <c r="N21" s="23" t="s">
        <v>163</v>
      </c>
      <c r="O21" s="23" t="s">
        <v>164</v>
      </c>
      <c r="P21" s="23" t="s">
        <v>43</v>
      </c>
      <c r="Q21" s="27">
        <v>7877279457</v>
      </c>
      <c r="R21" s="27" t="s">
        <v>34</v>
      </c>
      <c r="S21" s="29" t="s">
        <v>165</v>
      </c>
      <c r="T21" s="29" t="s">
        <v>166</v>
      </c>
      <c r="U21" s="611"/>
      <c r="V21" s="44"/>
      <c r="W21" s="23" t="s">
        <v>167</v>
      </c>
      <c r="X21" s="23" t="s">
        <v>168</v>
      </c>
      <c r="Y21" s="23" t="s">
        <v>59</v>
      </c>
      <c r="Z21" s="24">
        <v>984</v>
      </c>
    </row>
    <row r="22" spans="1:26" ht="22.5" x14ac:dyDescent="0.25">
      <c r="A22" s="31">
        <f t="shared" si="0"/>
        <v>18</v>
      </c>
      <c r="B22" s="52" t="s">
        <v>169</v>
      </c>
      <c r="C22" s="52" t="s">
        <v>25</v>
      </c>
      <c r="D22" s="269">
        <v>18.453723</v>
      </c>
      <c r="E22" s="269">
        <v>-66.060209</v>
      </c>
      <c r="F22" s="52" t="s">
        <v>170</v>
      </c>
      <c r="G22" s="52" t="s">
        <v>171</v>
      </c>
      <c r="H22" s="52" t="s">
        <v>89</v>
      </c>
      <c r="I22" s="53">
        <v>911</v>
      </c>
      <c r="J22" s="54">
        <v>1</v>
      </c>
      <c r="K22" s="26">
        <v>21</v>
      </c>
      <c r="L22" s="54">
        <v>60</v>
      </c>
      <c r="M22" s="52" t="s">
        <v>114</v>
      </c>
      <c r="N22" s="52" t="s">
        <v>172</v>
      </c>
      <c r="O22" s="52" t="s">
        <v>173</v>
      </c>
      <c r="P22" s="52" t="s">
        <v>174</v>
      </c>
      <c r="Q22" s="55">
        <v>7877250668</v>
      </c>
      <c r="R22" s="55">
        <v>7877280671</v>
      </c>
      <c r="S22" s="50" t="s">
        <v>175</v>
      </c>
      <c r="T22" s="56" t="s">
        <v>176</v>
      </c>
      <c r="U22" s="612">
        <f>SUM(K22:K73)</f>
        <v>5964</v>
      </c>
      <c r="V22" s="57"/>
      <c r="W22" s="52" t="s">
        <v>177</v>
      </c>
      <c r="X22" s="52" t="s">
        <v>171</v>
      </c>
      <c r="Y22" s="52" t="s">
        <v>89</v>
      </c>
      <c r="Z22" s="53">
        <v>911</v>
      </c>
    </row>
    <row r="23" spans="1:26" x14ac:dyDescent="0.25">
      <c r="A23" s="31">
        <f t="shared" si="0"/>
        <v>19</v>
      </c>
      <c r="B23" s="23" t="s">
        <v>178</v>
      </c>
      <c r="C23" s="23" t="s">
        <v>25</v>
      </c>
      <c r="D23" s="269">
        <v>18.452784000000001</v>
      </c>
      <c r="E23" s="269">
        <v>-66.060309000000004</v>
      </c>
      <c r="F23" s="23" t="s">
        <v>179</v>
      </c>
      <c r="G23" s="23" t="s">
        <v>180</v>
      </c>
      <c r="H23" s="23" t="s">
        <v>89</v>
      </c>
      <c r="I23" s="24">
        <v>9111244</v>
      </c>
      <c r="J23" s="25">
        <v>1</v>
      </c>
      <c r="K23" s="26">
        <v>23</v>
      </c>
      <c r="L23" s="25">
        <v>8</v>
      </c>
      <c r="M23" s="23" t="s">
        <v>114</v>
      </c>
      <c r="N23" s="23" t="s">
        <v>172</v>
      </c>
      <c r="O23" s="23" t="s">
        <v>173</v>
      </c>
      <c r="P23" s="23" t="s">
        <v>174</v>
      </c>
      <c r="Q23" s="27">
        <v>7877274153</v>
      </c>
      <c r="R23" s="27">
        <v>7877280671</v>
      </c>
      <c r="S23" s="58" t="s">
        <v>181</v>
      </c>
      <c r="T23" s="29" t="s">
        <v>182</v>
      </c>
      <c r="U23" s="613"/>
      <c r="V23" s="57"/>
      <c r="W23" s="52" t="s">
        <v>179</v>
      </c>
      <c r="X23" s="52" t="s">
        <v>180</v>
      </c>
      <c r="Y23" s="52" t="s">
        <v>89</v>
      </c>
      <c r="Z23" s="53">
        <v>9111244</v>
      </c>
    </row>
    <row r="24" spans="1:26" ht="22.5" x14ac:dyDescent="0.25">
      <c r="A24" s="31">
        <f t="shared" si="0"/>
        <v>20</v>
      </c>
      <c r="B24" s="23" t="s">
        <v>183</v>
      </c>
      <c r="C24" s="23" t="s">
        <v>25</v>
      </c>
      <c r="D24" s="269">
        <v>18.455521000000001</v>
      </c>
      <c r="E24" s="269">
        <v>-66.071783999999994</v>
      </c>
      <c r="F24" s="23" t="s">
        <v>184</v>
      </c>
      <c r="G24" s="23" t="s">
        <v>34</v>
      </c>
      <c r="H24" s="23" t="s">
        <v>89</v>
      </c>
      <c r="I24" s="24">
        <v>907</v>
      </c>
      <c r="J24" s="25">
        <v>6</v>
      </c>
      <c r="K24" s="26">
        <v>181</v>
      </c>
      <c r="L24" s="25">
        <v>52</v>
      </c>
      <c r="M24" s="23" t="s">
        <v>40</v>
      </c>
      <c r="N24" s="23" t="s">
        <v>185</v>
      </c>
      <c r="O24" s="23" t="s">
        <v>186</v>
      </c>
      <c r="P24" s="23" t="s">
        <v>53</v>
      </c>
      <c r="Q24" s="27">
        <v>7877219500</v>
      </c>
      <c r="R24" s="27">
        <v>7877258054</v>
      </c>
      <c r="S24" s="58" t="s">
        <v>187</v>
      </c>
      <c r="T24" s="59" t="s">
        <v>188</v>
      </c>
      <c r="U24" s="613"/>
      <c r="V24" s="57"/>
      <c r="W24" s="52" t="s">
        <v>189</v>
      </c>
      <c r="X24" s="52" t="s">
        <v>0</v>
      </c>
      <c r="Y24" s="52" t="s">
        <v>89</v>
      </c>
      <c r="Z24" s="53">
        <v>9086786</v>
      </c>
    </row>
    <row r="25" spans="1:26" ht="22.5" x14ac:dyDescent="0.25">
      <c r="A25" s="31">
        <f t="shared" si="0"/>
        <v>21</v>
      </c>
      <c r="B25" s="46" t="s">
        <v>190</v>
      </c>
      <c r="C25" s="46" t="s">
        <v>25</v>
      </c>
      <c r="D25" s="269">
        <v>18.463808</v>
      </c>
      <c r="E25" s="269">
        <v>-66.085072999999994</v>
      </c>
      <c r="F25" s="46" t="s">
        <v>191</v>
      </c>
      <c r="G25" s="46" t="s">
        <v>192</v>
      </c>
      <c r="H25" s="46" t="s">
        <v>89</v>
      </c>
      <c r="I25" s="47">
        <v>9021872</v>
      </c>
      <c r="J25" s="48">
        <v>12</v>
      </c>
      <c r="K25" s="26">
        <v>652</v>
      </c>
      <c r="L25" s="48">
        <v>598</v>
      </c>
      <c r="M25" s="46" t="s">
        <v>40</v>
      </c>
      <c r="N25" s="46" t="s">
        <v>193</v>
      </c>
      <c r="O25" s="46" t="s">
        <v>194</v>
      </c>
      <c r="P25" s="46" t="s">
        <v>53</v>
      </c>
      <c r="Q25" s="49">
        <v>7877210303</v>
      </c>
      <c r="R25" s="49">
        <v>7877222910</v>
      </c>
      <c r="S25" s="60" t="s">
        <v>195</v>
      </c>
      <c r="T25" s="50" t="s">
        <v>196</v>
      </c>
      <c r="U25" s="613"/>
      <c r="V25" s="1"/>
      <c r="W25" s="46" t="s">
        <v>197</v>
      </c>
      <c r="X25" s="46" t="s">
        <v>34</v>
      </c>
      <c r="Y25" s="46" t="s">
        <v>89</v>
      </c>
      <c r="Z25" s="47">
        <v>9021872</v>
      </c>
    </row>
    <row r="26" spans="1:26" ht="22.5" x14ac:dyDescent="0.25">
      <c r="A26" s="31">
        <f t="shared" si="0"/>
        <v>22</v>
      </c>
      <c r="B26" s="23" t="s">
        <v>198</v>
      </c>
      <c r="C26" s="23" t="s">
        <v>25</v>
      </c>
      <c r="D26" s="269">
        <v>18.465441999999999</v>
      </c>
      <c r="E26" s="269">
        <v>-66.113263000000003</v>
      </c>
      <c r="F26" s="23" t="s">
        <v>199</v>
      </c>
      <c r="G26" s="23" t="s">
        <v>0</v>
      </c>
      <c r="H26" s="23" t="s">
        <v>89</v>
      </c>
      <c r="I26" s="24">
        <v>901</v>
      </c>
      <c r="J26" s="25">
        <v>2</v>
      </c>
      <c r="K26" s="26">
        <v>33</v>
      </c>
      <c r="L26" s="25">
        <v>15</v>
      </c>
      <c r="M26" s="23" t="s">
        <v>200</v>
      </c>
      <c r="N26" s="23" t="s">
        <v>154</v>
      </c>
      <c r="O26" s="23" t="s">
        <v>201</v>
      </c>
      <c r="P26" s="23" t="s">
        <v>202</v>
      </c>
      <c r="Q26" s="27">
        <v>7877253436</v>
      </c>
      <c r="R26" s="27">
        <v>7877771080</v>
      </c>
      <c r="S26" s="58" t="s">
        <v>203</v>
      </c>
      <c r="T26" s="29" t="s">
        <v>204</v>
      </c>
      <c r="U26" s="613"/>
      <c r="V26" s="57"/>
      <c r="W26" s="52" t="s">
        <v>199</v>
      </c>
      <c r="X26" s="52" t="s">
        <v>0</v>
      </c>
      <c r="Y26" s="52" t="s">
        <v>89</v>
      </c>
      <c r="Z26" s="53">
        <v>901</v>
      </c>
    </row>
    <row r="27" spans="1:26" ht="22.5" x14ac:dyDescent="0.25">
      <c r="A27" s="31">
        <f t="shared" si="0"/>
        <v>23</v>
      </c>
      <c r="B27" s="23" t="s">
        <v>205</v>
      </c>
      <c r="C27" s="23" t="s">
        <v>25</v>
      </c>
      <c r="D27" s="269">
        <v>18.454871000000001</v>
      </c>
      <c r="E27" s="269">
        <v>-66.072637</v>
      </c>
      <c r="F27" s="23" t="s">
        <v>206</v>
      </c>
      <c r="G27" s="23" t="s">
        <v>34</v>
      </c>
      <c r="H27" s="23" t="s">
        <v>89</v>
      </c>
      <c r="I27" s="24">
        <v>907</v>
      </c>
      <c r="J27" s="25">
        <v>1</v>
      </c>
      <c r="K27" s="26">
        <v>24</v>
      </c>
      <c r="L27" s="25">
        <v>7</v>
      </c>
      <c r="M27" s="23" t="s">
        <v>40</v>
      </c>
      <c r="N27" s="23" t="s">
        <v>207</v>
      </c>
      <c r="O27" s="23" t="s">
        <v>208</v>
      </c>
      <c r="P27" s="23" t="s">
        <v>43</v>
      </c>
      <c r="Q27" s="27">
        <v>7872008482</v>
      </c>
      <c r="R27" s="27" t="s">
        <v>34</v>
      </c>
      <c r="S27" s="58" t="s">
        <v>209</v>
      </c>
      <c r="T27" s="29" t="s">
        <v>210</v>
      </c>
      <c r="U27" s="613"/>
      <c r="V27" s="57"/>
      <c r="W27" s="52" t="s">
        <v>211</v>
      </c>
      <c r="X27" s="52" t="s">
        <v>34</v>
      </c>
      <c r="Y27" s="52" t="s">
        <v>89</v>
      </c>
      <c r="Z27" s="53">
        <v>9022753</v>
      </c>
    </row>
    <row r="28" spans="1:26" ht="22.5" x14ac:dyDescent="0.25">
      <c r="A28" s="31">
        <f t="shared" si="0"/>
        <v>24</v>
      </c>
      <c r="B28" s="23" t="s">
        <v>212</v>
      </c>
      <c r="C28" s="23" t="s">
        <v>213</v>
      </c>
      <c r="D28" s="269">
        <v>18.45317</v>
      </c>
      <c r="E28" s="269">
        <v>-66.062122000000002</v>
      </c>
      <c r="F28" s="23" t="s">
        <v>214</v>
      </c>
      <c r="G28" s="23" t="s">
        <v>34</v>
      </c>
      <c r="H28" s="23" t="s">
        <v>89</v>
      </c>
      <c r="I28" s="24">
        <v>911</v>
      </c>
      <c r="J28" s="25">
        <v>2</v>
      </c>
      <c r="K28" s="26">
        <v>5</v>
      </c>
      <c r="L28" s="25">
        <v>3</v>
      </c>
      <c r="M28" s="23" t="s">
        <v>29</v>
      </c>
      <c r="N28" s="23" t="s">
        <v>215</v>
      </c>
      <c r="O28" s="23" t="s">
        <v>216</v>
      </c>
      <c r="P28" s="23" t="s">
        <v>217</v>
      </c>
      <c r="Q28" s="27" t="s">
        <v>218</v>
      </c>
      <c r="R28" s="27" t="s">
        <v>34</v>
      </c>
      <c r="S28" s="61"/>
      <c r="T28" s="29" t="s">
        <v>219</v>
      </c>
      <c r="U28" s="613"/>
      <c r="V28" s="57"/>
      <c r="W28" s="52" t="s">
        <v>220</v>
      </c>
      <c r="X28" s="52" t="s">
        <v>221</v>
      </c>
      <c r="Y28" s="52" t="s">
        <v>89</v>
      </c>
      <c r="Z28" s="53">
        <v>907</v>
      </c>
    </row>
    <row r="29" spans="1:26" ht="22.5" x14ac:dyDescent="0.25">
      <c r="A29" s="31">
        <f t="shared" si="0"/>
        <v>25</v>
      </c>
      <c r="B29" s="23" t="s">
        <v>222</v>
      </c>
      <c r="C29" s="23" t="s">
        <v>213</v>
      </c>
      <c r="D29" s="269">
        <v>18.467276999999999</v>
      </c>
      <c r="E29" s="269">
        <v>-66.113799999999998</v>
      </c>
      <c r="F29" s="23" t="s">
        <v>223</v>
      </c>
      <c r="G29" s="23" t="s">
        <v>34</v>
      </c>
      <c r="H29" s="23" t="s">
        <v>89</v>
      </c>
      <c r="I29" s="24">
        <v>901</v>
      </c>
      <c r="J29" s="25">
        <v>1</v>
      </c>
      <c r="K29" s="26">
        <v>5</v>
      </c>
      <c r="L29" s="25">
        <v>3</v>
      </c>
      <c r="M29" s="23" t="s">
        <v>40</v>
      </c>
      <c r="N29" s="23" t="s">
        <v>224</v>
      </c>
      <c r="O29" s="23" t="s">
        <v>225</v>
      </c>
      <c r="P29" s="23" t="s">
        <v>43</v>
      </c>
      <c r="Q29" s="27">
        <v>7879809700</v>
      </c>
      <c r="R29" s="27" t="s">
        <v>34</v>
      </c>
      <c r="S29" s="58" t="s">
        <v>226</v>
      </c>
      <c r="T29" s="29" t="s">
        <v>227</v>
      </c>
      <c r="U29" s="613"/>
      <c r="V29" s="57"/>
      <c r="W29" s="52" t="s">
        <v>228</v>
      </c>
      <c r="X29" s="52" t="s">
        <v>34</v>
      </c>
      <c r="Y29" s="52" t="s">
        <v>89</v>
      </c>
      <c r="Z29" s="53">
        <v>902</v>
      </c>
    </row>
    <row r="30" spans="1:26" ht="22.5" x14ac:dyDescent="0.25">
      <c r="A30" s="31">
        <f t="shared" si="0"/>
        <v>26</v>
      </c>
      <c r="B30" s="23" t="s">
        <v>229</v>
      </c>
      <c r="C30" s="23" t="s">
        <v>25</v>
      </c>
      <c r="D30" s="269">
        <v>18.452399</v>
      </c>
      <c r="E30" s="269">
        <v>-66.084331000000006</v>
      </c>
      <c r="F30" s="23" t="s">
        <v>230</v>
      </c>
      <c r="G30" s="23" t="s">
        <v>231</v>
      </c>
      <c r="H30" s="23" t="s">
        <v>89</v>
      </c>
      <c r="I30" s="24">
        <v>907</v>
      </c>
      <c r="J30" s="25">
        <v>1</v>
      </c>
      <c r="K30" s="26">
        <v>34</v>
      </c>
      <c r="L30" s="25">
        <v>13</v>
      </c>
      <c r="M30" s="23" t="s">
        <v>29</v>
      </c>
      <c r="N30" s="23" t="s">
        <v>232</v>
      </c>
      <c r="O30" s="23" t="s">
        <v>233</v>
      </c>
      <c r="P30" s="23" t="s">
        <v>53</v>
      </c>
      <c r="Q30" s="27">
        <v>7879981176</v>
      </c>
      <c r="R30" s="27">
        <v>7879857044</v>
      </c>
      <c r="S30" s="58" t="s">
        <v>234</v>
      </c>
      <c r="T30" s="29" t="s">
        <v>235</v>
      </c>
      <c r="U30" s="613"/>
      <c r="V30" s="57"/>
      <c r="W30" s="52" t="s">
        <v>236</v>
      </c>
      <c r="X30" s="52" t="s">
        <v>34</v>
      </c>
      <c r="Y30" s="52" t="s">
        <v>89</v>
      </c>
      <c r="Z30" s="53">
        <v>908</v>
      </c>
    </row>
    <row r="31" spans="1:26" ht="33.75" x14ac:dyDescent="0.25">
      <c r="A31" s="31">
        <f t="shared" si="0"/>
        <v>27</v>
      </c>
      <c r="B31" s="23" t="s">
        <v>237</v>
      </c>
      <c r="C31" s="23" t="s">
        <v>25</v>
      </c>
      <c r="D31" s="269">
        <v>18.456676999999999</v>
      </c>
      <c r="E31" s="269">
        <v>-66.075714000000005</v>
      </c>
      <c r="F31" s="23" t="s">
        <v>238</v>
      </c>
      <c r="G31" s="23" t="s">
        <v>180</v>
      </c>
      <c r="H31" s="23" t="s">
        <v>89</v>
      </c>
      <c r="I31" s="24">
        <v>907</v>
      </c>
      <c r="J31" s="25">
        <v>2</v>
      </c>
      <c r="K31" s="26">
        <v>56</v>
      </c>
      <c r="L31" s="25">
        <v>18</v>
      </c>
      <c r="M31" s="23" t="s">
        <v>114</v>
      </c>
      <c r="N31" s="23" t="s">
        <v>239</v>
      </c>
      <c r="O31" s="23" t="s">
        <v>240</v>
      </c>
      <c r="P31" s="23" t="s">
        <v>43</v>
      </c>
      <c r="Q31" s="27">
        <v>7877210170</v>
      </c>
      <c r="R31" s="27">
        <v>7877244356</v>
      </c>
      <c r="S31" s="58" t="s">
        <v>241</v>
      </c>
      <c r="T31" s="29" t="s">
        <v>242</v>
      </c>
      <c r="U31" s="613"/>
      <c r="V31" s="57"/>
      <c r="W31" s="52" t="s">
        <v>238</v>
      </c>
      <c r="X31" s="52" t="s">
        <v>180</v>
      </c>
      <c r="Y31" s="52" t="s">
        <v>89</v>
      </c>
      <c r="Z31" s="53">
        <v>907</v>
      </c>
    </row>
    <row r="32" spans="1:26" ht="33.75" x14ac:dyDescent="0.25">
      <c r="A32" s="31">
        <f t="shared" si="0"/>
        <v>28</v>
      </c>
      <c r="B32" s="23" t="s">
        <v>243</v>
      </c>
      <c r="C32" s="23" t="s">
        <v>244</v>
      </c>
      <c r="D32" s="269">
        <v>18.458682</v>
      </c>
      <c r="E32" s="269">
        <v>-66.075934000000004</v>
      </c>
      <c r="F32" s="23" t="s">
        <v>245</v>
      </c>
      <c r="G32" s="23" t="s">
        <v>34</v>
      </c>
      <c r="H32" s="23" t="s">
        <v>89</v>
      </c>
      <c r="I32" s="24">
        <v>9071055</v>
      </c>
      <c r="J32" s="25">
        <v>6</v>
      </c>
      <c r="K32" s="26">
        <v>319</v>
      </c>
      <c r="L32" s="25">
        <v>427</v>
      </c>
      <c r="M32" s="23" t="s">
        <v>114</v>
      </c>
      <c r="N32" s="23" t="s">
        <v>246</v>
      </c>
      <c r="O32" s="23" t="s">
        <v>31</v>
      </c>
      <c r="P32" s="23" t="s">
        <v>63</v>
      </c>
      <c r="Q32" s="27">
        <v>7877215500</v>
      </c>
      <c r="R32" s="27" t="s">
        <v>34</v>
      </c>
      <c r="S32" s="58" t="s">
        <v>247</v>
      </c>
      <c r="T32" s="29" t="s">
        <v>248</v>
      </c>
      <c r="U32" s="613"/>
      <c r="V32" s="57"/>
      <c r="W32" s="52" t="s">
        <v>245</v>
      </c>
      <c r="X32" s="52" t="s">
        <v>34</v>
      </c>
      <c r="Y32" s="52" t="s">
        <v>89</v>
      </c>
      <c r="Z32" s="53">
        <v>907</v>
      </c>
    </row>
    <row r="33" spans="1:26" ht="33.75" x14ac:dyDescent="0.25">
      <c r="A33" s="31">
        <f t="shared" si="0"/>
        <v>29</v>
      </c>
      <c r="B33" s="23" t="s">
        <v>249</v>
      </c>
      <c r="C33" s="23" t="s">
        <v>25</v>
      </c>
      <c r="D33" s="269">
        <v>18.455615000000002</v>
      </c>
      <c r="E33" s="269">
        <v>-66.072978000000006</v>
      </c>
      <c r="F33" s="23" t="s">
        <v>250</v>
      </c>
      <c r="G33" s="23" t="s">
        <v>180</v>
      </c>
      <c r="H33" s="23" t="s">
        <v>89</v>
      </c>
      <c r="I33" s="24">
        <v>907</v>
      </c>
      <c r="J33" s="25">
        <v>1</v>
      </c>
      <c r="K33" s="26">
        <v>26</v>
      </c>
      <c r="L33" s="25">
        <v>9</v>
      </c>
      <c r="M33" s="23" t="s">
        <v>29</v>
      </c>
      <c r="N33" s="23" t="s">
        <v>251</v>
      </c>
      <c r="O33" s="23" t="s">
        <v>252</v>
      </c>
      <c r="P33" s="23" t="s">
        <v>217</v>
      </c>
      <c r="Q33" s="27">
        <v>7879777700</v>
      </c>
      <c r="R33" s="27">
        <v>7877225032</v>
      </c>
      <c r="S33" s="58" t="s">
        <v>253</v>
      </c>
      <c r="T33" s="62" t="s">
        <v>254</v>
      </c>
      <c r="U33" s="613"/>
      <c r="V33" s="57"/>
      <c r="W33" s="52" t="s">
        <v>250</v>
      </c>
      <c r="X33" s="52" t="s">
        <v>180</v>
      </c>
      <c r="Y33" s="52" t="s">
        <v>89</v>
      </c>
      <c r="Z33" s="53">
        <v>907</v>
      </c>
    </row>
    <row r="34" spans="1:26" ht="33.75" x14ac:dyDescent="0.25">
      <c r="A34" s="31">
        <f t="shared" si="0"/>
        <v>30</v>
      </c>
      <c r="B34" s="23" t="s">
        <v>255</v>
      </c>
      <c r="C34" s="23" t="s">
        <v>25</v>
      </c>
      <c r="D34" s="269">
        <v>18.455577999999999</v>
      </c>
      <c r="E34" s="269">
        <v>-66.082188000000002</v>
      </c>
      <c r="F34" s="23" t="s">
        <v>256</v>
      </c>
      <c r="G34" s="23" t="s">
        <v>34</v>
      </c>
      <c r="H34" s="23" t="s">
        <v>89</v>
      </c>
      <c r="I34" s="24">
        <v>907</v>
      </c>
      <c r="J34" s="25">
        <v>6</v>
      </c>
      <c r="K34" s="26">
        <v>136</v>
      </c>
      <c r="L34" s="25">
        <v>46</v>
      </c>
      <c r="M34" s="23" t="s">
        <v>40</v>
      </c>
      <c r="N34" s="23" t="s">
        <v>257</v>
      </c>
      <c r="O34" s="23" t="s">
        <v>258</v>
      </c>
      <c r="P34" s="23" t="s">
        <v>53</v>
      </c>
      <c r="Q34" s="27">
        <v>7877217400</v>
      </c>
      <c r="R34" s="27">
        <v>7877230068</v>
      </c>
      <c r="S34" s="29" t="s">
        <v>259</v>
      </c>
      <c r="T34" s="29" t="s">
        <v>260</v>
      </c>
      <c r="U34" s="613"/>
      <c r="V34" s="57"/>
      <c r="W34" s="52" t="s">
        <v>256</v>
      </c>
      <c r="X34" s="52" t="s">
        <v>34</v>
      </c>
      <c r="Y34" s="52" t="s">
        <v>89</v>
      </c>
      <c r="Z34" s="53">
        <v>907</v>
      </c>
    </row>
    <row r="35" spans="1:26" ht="22.5" x14ac:dyDescent="0.25">
      <c r="A35" s="31">
        <f>+A34+1</f>
        <v>31</v>
      </c>
      <c r="B35" s="23" t="s">
        <v>261</v>
      </c>
      <c r="C35" s="23" t="s">
        <v>25</v>
      </c>
      <c r="D35" s="269">
        <v>18.451114</v>
      </c>
      <c r="E35" s="269">
        <v>-66.064477999999994</v>
      </c>
      <c r="F35" s="23" t="s">
        <v>262</v>
      </c>
      <c r="G35" s="23" t="s">
        <v>34</v>
      </c>
      <c r="H35" s="23" t="s">
        <v>89</v>
      </c>
      <c r="I35" s="24">
        <v>914</v>
      </c>
      <c r="J35" s="25">
        <v>8</v>
      </c>
      <c r="K35" s="26">
        <v>184</v>
      </c>
      <c r="L35" s="25">
        <v>130</v>
      </c>
      <c r="M35" s="23" t="s">
        <v>40</v>
      </c>
      <c r="N35" s="23" t="s">
        <v>263</v>
      </c>
      <c r="O35" s="23" t="s">
        <v>264</v>
      </c>
      <c r="P35" s="23" t="s">
        <v>53</v>
      </c>
      <c r="Q35" s="27">
        <v>7876253129</v>
      </c>
      <c r="R35" s="27">
        <v>7877213118</v>
      </c>
      <c r="S35" s="29" t="s">
        <v>265</v>
      </c>
      <c r="T35" s="29" t="s">
        <v>266</v>
      </c>
      <c r="U35" s="613"/>
      <c r="V35" s="57"/>
      <c r="W35" s="52" t="s">
        <v>267</v>
      </c>
      <c r="X35" s="52" t="s">
        <v>34</v>
      </c>
      <c r="Y35" s="52" t="s">
        <v>89</v>
      </c>
      <c r="Z35" s="53">
        <v>9142038</v>
      </c>
    </row>
    <row r="36" spans="1:26" ht="22.5" x14ac:dyDescent="0.25">
      <c r="A36" s="31">
        <f t="shared" si="0"/>
        <v>32</v>
      </c>
      <c r="B36" s="46" t="s">
        <v>268</v>
      </c>
      <c r="C36" s="46" t="s">
        <v>82</v>
      </c>
      <c r="D36" s="269">
        <v>18.452226</v>
      </c>
      <c r="E36" s="269">
        <v>-66.053837000000001</v>
      </c>
      <c r="F36" s="46" t="s">
        <v>269</v>
      </c>
      <c r="G36" s="46" t="s">
        <v>34</v>
      </c>
      <c r="H36" s="46" t="s">
        <v>89</v>
      </c>
      <c r="I36" s="47">
        <v>911</v>
      </c>
      <c r="J36" s="48">
        <v>1</v>
      </c>
      <c r="K36" s="63">
        <v>13</v>
      </c>
      <c r="L36" s="48">
        <v>5</v>
      </c>
      <c r="M36" s="46" t="s">
        <v>114</v>
      </c>
      <c r="N36" s="46" t="s">
        <v>270</v>
      </c>
      <c r="O36" s="46" t="s">
        <v>271</v>
      </c>
      <c r="P36" s="46" t="s">
        <v>174</v>
      </c>
      <c r="Q36" s="49">
        <v>7872006340</v>
      </c>
      <c r="R36" s="49" t="s">
        <v>34</v>
      </c>
      <c r="S36" s="50" t="s">
        <v>272</v>
      </c>
      <c r="T36" s="50" t="s">
        <v>273</v>
      </c>
      <c r="U36" s="613"/>
      <c r="V36" s="1"/>
      <c r="W36" s="46" t="s">
        <v>269</v>
      </c>
      <c r="X36" s="46" t="s">
        <v>34</v>
      </c>
      <c r="Y36" s="46" t="s">
        <v>89</v>
      </c>
      <c r="Z36" s="47">
        <v>911</v>
      </c>
    </row>
    <row r="37" spans="1:26" ht="22.5" x14ac:dyDescent="0.25">
      <c r="A37" s="31">
        <f t="shared" si="0"/>
        <v>33</v>
      </c>
      <c r="B37" s="23" t="s">
        <v>274</v>
      </c>
      <c r="C37" s="23" t="s">
        <v>25</v>
      </c>
      <c r="D37" s="269">
        <v>18.403238000000002</v>
      </c>
      <c r="E37" s="269">
        <v>-66.055190999999994</v>
      </c>
      <c r="F37" s="23" t="s">
        <v>275</v>
      </c>
      <c r="G37" s="23" t="s">
        <v>276</v>
      </c>
      <c r="H37" s="23" t="s">
        <v>89</v>
      </c>
      <c r="I37" s="24">
        <v>925</v>
      </c>
      <c r="J37" s="25">
        <v>1</v>
      </c>
      <c r="K37" s="26">
        <v>29</v>
      </c>
      <c r="L37" s="25">
        <v>10</v>
      </c>
      <c r="M37" s="23" t="s">
        <v>29</v>
      </c>
      <c r="N37" s="23" t="s">
        <v>277</v>
      </c>
      <c r="O37" s="23" t="s">
        <v>278</v>
      </c>
      <c r="P37" s="23" t="s">
        <v>217</v>
      </c>
      <c r="Q37" s="27">
        <v>7876885818</v>
      </c>
      <c r="R37" s="27" t="s">
        <v>34</v>
      </c>
      <c r="S37" s="23"/>
      <c r="T37" s="29" t="s">
        <v>279</v>
      </c>
      <c r="U37" s="613"/>
      <c r="V37" s="57"/>
      <c r="W37" s="52" t="s">
        <v>280</v>
      </c>
      <c r="X37" s="52" t="s">
        <v>281</v>
      </c>
      <c r="Y37" s="52" t="s">
        <v>89</v>
      </c>
      <c r="Z37" s="53">
        <v>925</v>
      </c>
    </row>
    <row r="38" spans="1:26" ht="33.75" x14ac:dyDescent="0.25">
      <c r="A38" s="31">
        <f t="shared" si="0"/>
        <v>34</v>
      </c>
      <c r="B38" s="23" t="s">
        <v>282</v>
      </c>
      <c r="C38" s="23" t="s">
        <v>25</v>
      </c>
      <c r="D38" s="269">
        <v>18.456692</v>
      </c>
      <c r="E38" s="269">
        <v>-66.075394000000003</v>
      </c>
      <c r="F38" s="23" t="s">
        <v>283</v>
      </c>
      <c r="G38" s="23" t="s">
        <v>180</v>
      </c>
      <c r="H38" s="23" t="s">
        <v>89</v>
      </c>
      <c r="I38" s="24">
        <v>907</v>
      </c>
      <c r="J38" s="25">
        <v>3</v>
      </c>
      <c r="K38" s="26">
        <v>44</v>
      </c>
      <c r="L38" s="25">
        <v>11</v>
      </c>
      <c r="M38" s="23" t="s">
        <v>40</v>
      </c>
      <c r="N38" s="23" t="s">
        <v>172</v>
      </c>
      <c r="O38" s="23" t="s">
        <v>284</v>
      </c>
      <c r="P38" s="23" t="s">
        <v>43</v>
      </c>
      <c r="Q38" s="27">
        <v>7877225058</v>
      </c>
      <c r="R38" s="27">
        <v>7877238590</v>
      </c>
      <c r="S38" s="29" t="s">
        <v>285</v>
      </c>
      <c r="T38" s="29" t="s">
        <v>286</v>
      </c>
      <c r="U38" s="613"/>
      <c r="V38" s="57"/>
      <c r="W38" s="52" t="s">
        <v>283</v>
      </c>
      <c r="X38" s="52" t="s">
        <v>180</v>
      </c>
      <c r="Y38" s="52" t="s">
        <v>89</v>
      </c>
      <c r="Z38" s="53">
        <v>907</v>
      </c>
    </row>
    <row r="39" spans="1:26" ht="33.75" x14ac:dyDescent="0.25">
      <c r="A39" s="31">
        <f t="shared" si="0"/>
        <v>35</v>
      </c>
      <c r="B39" s="23" t="s">
        <v>287</v>
      </c>
      <c r="C39" s="23" t="s">
        <v>82</v>
      </c>
      <c r="D39" s="269">
        <v>18.455424000000001</v>
      </c>
      <c r="E39" s="269">
        <v>-66.069470999999993</v>
      </c>
      <c r="F39" s="23" t="s">
        <v>288</v>
      </c>
      <c r="G39" s="23" t="s">
        <v>180</v>
      </c>
      <c r="H39" s="23" t="s">
        <v>89</v>
      </c>
      <c r="I39" s="24">
        <v>907</v>
      </c>
      <c r="J39" s="25">
        <v>1</v>
      </c>
      <c r="K39" s="26">
        <v>25</v>
      </c>
      <c r="L39" s="25">
        <v>67</v>
      </c>
      <c r="M39" s="23" t="s">
        <v>29</v>
      </c>
      <c r="N39" s="23" t="s">
        <v>289</v>
      </c>
      <c r="O39" s="23" t="s">
        <v>290</v>
      </c>
      <c r="P39" s="23" t="s">
        <v>32</v>
      </c>
      <c r="Q39" s="27">
        <v>7877223861</v>
      </c>
      <c r="R39" s="27">
        <v>7877230391</v>
      </c>
      <c r="S39" s="29" t="s">
        <v>291</v>
      </c>
      <c r="T39" s="29" t="s">
        <v>292</v>
      </c>
      <c r="U39" s="613"/>
      <c r="V39" s="57"/>
      <c r="W39" s="52" t="s">
        <v>293</v>
      </c>
      <c r="X39" s="52" t="s">
        <v>180</v>
      </c>
      <c r="Y39" s="52" t="s">
        <v>89</v>
      </c>
      <c r="Z39" s="53">
        <v>907</v>
      </c>
    </row>
    <row r="40" spans="1:26" ht="33.75" x14ac:dyDescent="0.25">
      <c r="A40" s="31">
        <f t="shared" si="0"/>
        <v>36</v>
      </c>
      <c r="B40" s="23" t="s">
        <v>294</v>
      </c>
      <c r="C40" s="23" t="s">
        <v>25</v>
      </c>
      <c r="D40" s="269">
        <v>18.457106</v>
      </c>
      <c r="E40" s="269">
        <v>-66.075654999999998</v>
      </c>
      <c r="F40" s="23" t="s">
        <v>295</v>
      </c>
      <c r="G40" s="23" t="s">
        <v>34</v>
      </c>
      <c r="H40" s="23" t="s">
        <v>89</v>
      </c>
      <c r="I40" s="24">
        <v>907</v>
      </c>
      <c r="J40" s="25">
        <v>5</v>
      </c>
      <c r="K40" s="26">
        <v>115</v>
      </c>
      <c r="L40" s="25">
        <v>45</v>
      </c>
      <c r="M40" s="23" t="s">
        <v>296</v>
      </c>
      <c r="N40" s="23" t="s">
        <v>239</v>
      </c>
      <c r="O40" s="23" t="s">
        <v>240</v>
      </c>
      <c r="P40" s="23" t="s">
        <v>43</v>
      </c>
      <c r="Q40" s="27">
        <v>7877244160</v>
      </c>
      <c r="R40" s="27">
        <v>7877232282</v>
      </c>
      <c r="S40" s="29" t="s">
        <v>297</v>
      </c>
      <c r="T40" s="29" t="s">
        <v>298</v>
      </c>
      <c r="U40" s="613"/>
      <c r="V40" s="57"/>
      <c r="W40" s="52" t="s">
        <v>295</v>
      </c>
      <c r="X40" s="52" t="s">
        <v>34</v>
      </c>
      <c r="Y40" s="52" t="s">
        <v>89</v>
      </c>
      <c r="Z40" s="53">
        <v>907</v>
      </c>
    </row>
    <row r="41" spans="1:26" ht="22.5" x14ac:dyDescent="0.25">
      <c r="A41" s="31">
        <f t="shared" si="0"/>
        <v>37</v>
      </c>
      <c r="B41" s="23" t="s">
        <v>299</v>
      </c>
      <c r="C41" s="23" t="s">
        <v>82</v>
      </c>
      <c r="D41" s="269">
        <v>18.453817000000001</v>
      </c>
      <c r="E41" s="269">
        <v>-66.051722999999996</v>
      </c>
      <c r="F41" s="23" t="s">
        <v>300</v>
      </c>
      <c r="G41" s="23" t="s">
        <v>171</v>
      </c>
      <c r="H41" s="23" t="s">
        <v>89</v>
      </c>
      <c r="I41" s="24">
        <v>911</v>
      </c>
      <c r="J41" s="25">
        <v>2</v>
      </c>
      <c r="K41" s="26">
        <v>19</v>
      </c>
      <c r="L41" s="25">
        <v>9</v>
      </c>
      <c r="M41" s="23" t="s">
        <v>29</v>
      </c>
      <c r="N41" s="23" t="s">
        <v>301</v>
      </c>
      <c r="O41" s="23" t="s">
        <v>302</v>
      </c>
      <c r="P41" s="23" t="s">
        <v>217</v>
      </c>
      <c r="Q41" s="27">
        <v>7877273302</v>
      </c>
      <c r="R41" s="27">
        <v>7872680772</v>
      </c>
      <c r="S41" s="29" t="s">
        <v>303</v>
      </c>
      <c r="T41" s="29" t="s">
        <v>304</v>
      </c>
      <c r="U41" s="613"/>
      <c r="V41" s="57"/>
      <c r="W41" s="52" t="s">
        <v>305</v>
      </c>
      <c r="X41" s="52" t="s">
        <v>171</v>
      </c>
      <c r="Y41" s="52" t="s">
        <v>89</v>
      </c>
      <c r="Z41" s="53">
        <v>911</v>
      </c>
    </row>
    <row r="42" spans="1:26" ht="22.5" x14ac:dyDescent="0.25">
      <c r="A42" s="31">
        <f t="shared" si="0"/>
        <v>38</v>
      </c>
      <c r="B42" s="23" t="s">
        <v>306</v>
      </c>
      <c r="C42" s="23" t="s">
        <v>25</v>
      </c>
      <c r="D42" s="269">
        <v>18.466182</v>
      </c>
      <c r="E42" s="269">
        <v>-66.117434000000003</v>
      </c>
      <c r="F42" s="23" t="s">
        <v>307</v>
      </c>
      <c r="G42" s="23" t="s">
        <v>308</v>
      </c>
      <c r="H42" s="23" t="s">
        <v>89</v>
      </c>
      <c r="I42" s="24">
        <v>901</v>
      </c>
      <c r="J42" s="25">
        <v>1</v>
      </c>
      <c r="K42" s="42">
        <v>20</v>
      </c>
      <c r="L42" s="25">
        <v>11</v>
      </c>
      <c r="M42" s="23" t="s">
        <v>29</v>
      </c>
      <c r="N42" s="23" t="s">
        <v>309</v>
      </c>
      <c r="O42" s="23" t="s">
        <v>310</v>
      </c>
      <c r="P42" s="23" t="s">
        <v>53</v>
      </c>
      <c r="Q42" s="27" t="s">
        <v>311</v>
      </c>
      <c r="R42" s="27" t="s">
        <v>34</v>
      </c>
      <c r="S42" s="23"/>
      <c r="T42" s="29" t="s">
        <v>312</v>
      </c>
      <c r="U42" s="613"/>
      <c r="V42" s="57"/>
      <c r="W42" s="52" t="s">
        <v>307</v>
      </c>
      <c r="X42" s="52" t="s">
        <v>308</v>
      </c>
      <c r="Y42" s="52" t="s">
        <v>89</v>
      </c>
      <c r="Z42" s="53">
        <v>901</v>
      </c>
    </row>
    <row r="43" spans="1:26" ht="22.5" x14ac:dyDescent="0.25">
      <c r="A43" s="31">
        <f t="shared" si="0"/>
        <v>39</v>
      </c>
      <c r="B43" s="23" t="s">
        <v>313</v>
      </c>
      <c r="C43" s="23" t="s">
        <v>25</v>
      </c>
      <c r="D43" s="269">
        <v>18.466056999999999</v>
      </c>
      <c r="E43" s="269">
        <v>-66.118449999999996</v>
      </c>
      <c r="F43" s="23" t="s">
        <v>314</v>
      </c>
      <c r="G43" s="23" t="s">
        <v>315</v>
      </c>
      <c r="H43" s="23" t="s">
        <v>89</v>
      </c>
      <c r="I43" s="24">
        <v>901</v>
      </c>
      <c r="J43" s="25">
        <v>1</v>
      </c>
      <c r="K43" s="26">
        <v>81</v>
      </c>
      <c r="L43" s="25">
        <v>94</v>
      </c>
      <c r="M43" s="23" t="s">
        <v>40</v>
      </c>
      <c r="N43" s="23" t="s">
        <v>316</v>
      </c>
      <c r="O43" s="23" t="s">
        <v>317</v>
      </c>
      <c r="P43" s="23" t="s">
        <v>32</v>
      </c>
      <c r="Q43" s="27">
        <v>7877239020</v>
      </c>
      <c r="R43" s="27">
        <v>7877212877</v>
      </c>
      <c r="S43" s="29" t="s">
        <v>318</v>
      </c>
      <c r="T43" s="29" t="s">
        <v>319</v>
      </c>
      <c r="U43" s="613"/>
      <c r="V43" s="57"/>
      <c r="W43" s="52" t="s">
        <v>320</v>
      </c>
      <c r="X43" s="52" t="s">
        <v>315</v>
      </c>
      <c r="Y43" s="52" t="s">
        <v>89</v>
      </c>
      <c r="Z43" s="53">
        <v>901</v>
      </c>
    </row>
    <row r="44" spans="1:26" ht="33.75" x14ac:dyDescent="0.25">
      <c r="A44" s="31">
        <f t="shared" si="0"/>
        <v>40</v>
      </c>
      <c r="B44" s="23" t="s">
        <v>321</v>
      </c>
      <c r="C44" s="23" t="s">
        <v>25</v>
      </c>
      <c r="D44" s="269">
        <v>18.452161</v>
      </c>
      <c r="E44" s="269">
        <v>-66.065426000000002</v>
      </c>
      <c r="F44" s="23" t="s">
        <v>322</v>
      </c>
      <c r="G44" s="23" t="s">
        <v>34</v>
      </c>
      <c r="H44" s="23" t="s">
        <v>89</v>
      </c>
      <c r="I44" s="24">
        <v>907</v>
      </c>
      <c r="J44" s="25">
        <v>1</v>
      </c>
      <c r="K44" s="26">
        <v>25</v>
      </c>
      <c r="L44" s="25">
        <v>6</v>
      </c>
      <c r="M44" s="23" t="s">
        <v>40</v>
      </c>
      <c r="N44" s="23" t="s">
        <v>323</v>
      </c>
      <c r="O44" s="23" t="s">
        <v>85</v>
      </c>
      <c r="P44" s="23" t="s">
        <v>43</v>
      </c>
      <c r="Q44" s="27">
        <v>7877225380</v>
      </c>
      <c r="R44" s="27">
        <v>7877242892</v>
      </c>
      <c r="S44" s="29" t="s">
        <v>324</v>
      </c>
      <c r="T44" s="29" t="s">
        <v>325</v>
      </c>
      <c r="U44" s="613"/>
      <c r="V44" s="57"/>
      <c r="W44" s="52" t="s">
        <v>326</v>
      </c>
      <c r="X44" s="52" t="s">
        <v>34</v>
      </c>
      <c r="Y44" s="52" t="s">
        <v>89</v>
      </c>
      <c r="Z44" s="53">
        <v>907</v>
      </c>
    </row>
    <row r="45" spans="1:26" ht="22.5" x14ac:dyDescent="0.25">
      <c r="A45" s="31">
        <f>+A44+1</f>
        <v>41</v>
      </c>
      <c r="B45" s="23" t="s">
        <v>327</v>
      </c>
      <c r="C45" s="23" t="s">
        <v>25</v>
      </c>
      <c r="D45" s="269">
        <v>18.456510000000002</v>
      </c>
      <c r="E45" s="269">
        <v>-66.085284000000001</v>
      </c>
      <c r="F45" s="23" t="s">
        <v>328</v>
      </c>
      <c r="G45" s="23" t="s">
        <v>231</v>
      </c>
      <c r="H45" s="23" t="s">
        <v>89</v>
      </c>
      <c r="I45" s="24">
        <v>907</v>
      </c>
      <c r="J45" s="25">
        <v>2</v>
      </c>
      <c r="K45" s="26">
        <v>50</v>
      </c>
      <c r="L45" s="25">
        <v>17</v>
      </c>
      <c r="M45" s="23" t="s">
        <v>40</v>
      </c>
      <c r="N45" s="23" t="s">
        <v>41</v>
      </c>
      <c r="O45" s="23" t="s">
        <v>329</v>
      </c>
      <c r="P45" s="23" t="s">
        <v>43</v>
      </c>
      <c r="Q45" s="27">
        <v>7879771000</v>
      </c>
      <c r="R45" s="27">
        <v>7874747339</v>
      </c>
      <c r="S45" s="29" t="s">
        <v>330</v>
      </c>
      <c r="T45" s="29" t="s">
        <v>331</v>
      </c>
      <c r="U45" s="613"/>
      <c r="V45" s="57"/>
      <c r="W45" s="52" t="s">
        <v>332</v>
      </c>
      <c r="X45" s="52" t="s">
        <v>34</v>
      </c>
      <c r="Y45" s="52" t="s">
        <v>89</v>
      </c>
      <c r="Z45" s="53">
        <v>908</v>
      </c>
    </row>
    <row r="46" spans="1:26" ht="22.5" x14ac:dyDescent="0.25">
      <c r="A46" s="31">
        <f>+A45+1</f>
        <v>42</v>
      </c>
      <c r="B46" s="23" t="s">
        <v>333</v>
      </c>
      <c r="C46" s="23" t="s">
        <v>334</v>
      </c>
      <c r="D46" s="269">
        <v>18.465744000000001</v>
      </c>
      <c r="E46" s="269">
        <v>-66.118808999999999</v>
      </c>
      <c r="F46" s="23" t="s">
        <v>335</v>
      </c>
      <c r="G46" s="23" t="s">
        <v>34</v>
      </c>
      <c r="H46" s="23" t="s">
        <v>89</v>
      </c>
      <c r="I46" s="24">
        <v>901</v>
      </c>
      <c r="J46" s="25">
        <v>0</v>
      </c>
      <c r="K46" s="26">
        <v>8</v>
      </c>
      <c r="L46" s="25">
        <v>15</v>
      </c>
      <c r="M46" s="23" t="s">
        <v>40</v>
      </c>
      <c r="N46" s="23" t="s">
        <v>336</v>
      </c>
      <c r="O46" s="23" t="s">
        <v>337</v>
      </c>
      <c r="P46" s="23" t="s">
        <v>338</v>
      </c>
      <c r="Q46" s="27" t="s">
        <v>339</v>
      </c>
      <c r="R46" s="27"/>
      <c r="S46" s="29" t="s">
        <v>340</v>
      </c>
      <c r="T46" s="29" t="s">
        <v>341</v>
      </c>
      <c r="U46" s="613"/>
      <c r="V46" s="57"/>
      <c r="W46" s="52" t="s">
        <v>342</v>
      </c>
      <c r="X46" s="52" t="s">
        <v>34</v>
      </c>
      <c r="Y46" s="52" t="s">
        <v>89</v>
      </c>
      <c r="Z46" s="53">
        <v>901</v>
      </c>
    </row>
    <row r="47" spans="1:26" ht="45" x14ac:dyDescent="0.25">
      <c r="A47" s="31">
        <f t="shared" si="0"/>
        <v>43</v>
      </c>
      <c r="B47" s="23" t="s">
        <v>343</v>
      </c>
      <c r="C47" s="23" t="s">
        <v>25</v>
      </c>
      <c r="D47" s="269">
        <v>18.456402000000001</v>
      </c>
      <c r="E47" s="269">
        <v>-66.087946000000002</v>
      </c>
      <c r="F47" s="23" t="s">
        <v>344</v>
      </c>
      <c r="G47" s="23" t="s">
        <v>345</v>
      </c>
      <c r="H47" s="23" t="s">
        <v>89</v>
      </c>
      <c r="I47" s="24">
        <v>907</v>
      </c>
      <c r="J47" s="25">
        <v>6</v>
      </c>
      <c r="K47" s="26">
        <v>126</v>
      </c>
      <c r="L47" s="25">
        <v>45</v>
      </c>
      <c r="M47" s="23" t="s">
        <v>40</v>
      </c>
      <c r="N47" s="23" t="s">
        <v>346</v>
      </c>
      <c r="O47" s="23" t="s">
        <v>347</v>
      </c>
      <c r="P47" s="23" t="s">
        <v>53</v>
      </c>
      <c r="Q47" s="27">
        <v>7879775000</v>
      </c>
      <c r="R47" s="27">
        <v>7879775380</v>
      </c>
      <c r="S47" s="29" t="s">
        <v>35</v>
      </c>
      <c r="T47" s="29" t="s">
        <v>348</v>
      </c>
      <c r="U47" s="613"/>
      <c r="V47" s="57"/>
      <c r="W47" s="52" t="s">
        <v>344</v>
      </c>
      <c r="X47" s="52" t="s">
        <v>345</v>
      </c>
      <c r="Y47" s="52" t="s">
        <v>89</v>
      </c>
      <c r="Z47" s="53">
        <v>907</v>
      </c>
    </row>
    <row r="48" spans="1:26" ht="22.5" x14ac:dyDescent="0.25">
      <c r="A48" s="31">
        <f t="shared" si="0"/>
        <v>44</v>
      </c>
      <c r="B48" s="23" t="s">
        <v>349</v>
      </c>
      <c r="C48" s="23" t="s">
        <v>25</v>
      </c>
      <c r="D48" s="269">
        <v>18.455525999999999</v>
      </c>
      <c r="E48" s="269">
        <v>-66.088237000000007</v>
      </c>
      <c r="F48" s="23" t="s">
        <v>350</v>
      </c>
      <c r="G48" s="23" t="s">
        <v>231</v>
      </c>
      <c r="H48" s="23" t="s">
        <v>89</v>
      </c>
      <c r="I48" s="24">
        <v>907</v>
      </c>
      <c r="J48" s="70">
        <v>3</v>
      </c>
      <c r="K48" s="42">
        <v>149</v>
      </c>
      <c r="L48" s="70">
        <v>40</v>
      </c>
      <c r="M48" s="23" t="s">
        <v>296</v>
      </c>
      <c r="N48" s="23" t="s">
        <v>351</v>
      </c>
      <c r="O48" s="23" t="s">
        <v>352</v>
      </c>
      <c r="P48" s="23" t="s">
        <v>53</v>
      </c>
      <c r="Q48" s="27">
        <v>7877213000</v>
      </c>
      <c r="R48" s="27"/>
      <c r="S48" s="29" t="s">
        <v>35</v>
      </c>
      <c r="T48" s="29" t="s">
        <v>348</v>
      </c>
      <c r="U48" s="613"/>
      <c r="V48" s="57"/>
      <c r="W48" s="52"/>
      <c r="X48" s="52"/>
      <c r="Y48" s="52" t="s">
        <v>89</v>
      </c>
      <c r="Z48" s="53">
        <v>907</v>
      </c>
    </row>
    <row r="49" spans="1:26" ht="33.75" x14ac:dyDescent="0.25">
      <c r="A49" s="31">
        <f t="shared" si="0"/>
        <v>45</v>
      </c>
      <c r="B49" s="23" t="s">
        <v>353</v>
      </c>
      <c r="C49" s="23" t="s">
        <v>25</v>
      </c>
      <c r="D49" s="269">
        <v>18.457134</v>
      </c>
      <c r="E49" s="269">
        <v>-66.074213</v>
      </c>
      <c r="F49" s="23" t="s">
        <v>354</v>
      </c>
      <c r="G49" s="23" t="s">
        <v>355</v>
      </c>
      <c r="H49" s="23" t="s">
        <v>89</v>
      </c>
      <c r="I49" s="24">
        <v>907</v>
      </c>
      <c r="J49" s="25">
        <v>16</v>
      </c>
      <c r="K49" s="26">
        <v>483</v>
      </c>
      <c r="L49" s="25">
        <v>634</v>
      </c>
      <c r="M49" s="23" t="s">
        <v>40</v>
      </c>
      <c r="N49" s="23" t="s">
        <v>122</v>
      </c>
      <c r="O49" s="23" t="s">
        <v>356</v>
      </c>
      <c r="P49" s="23" t="s">
        <v>53</v>
      </c>
      <c r="Q49" s="27">
        <v>7877217500</v>
      </c>
      <c r="R49" s="27" t="s">
        <v>34</v>
      </c>
      <c r="S49" s="29" t="s">
        <v>357</v>
      </c>
      <c r="T49" s="29" t="s">
        <v>358</v>
      </c>
      <c r="U49" s="613"/>
      <c r="V49" s="57"/>
      <c r="W49" s="52" t="s">
        <v>354</v>
      </c>
      <c r="X49" s="52" t="s">
        <v>355</v>
      </c>
      <c r="Y49" s="52" t="s">
        <v>89</v>
      </c>
      <c r="Z49" s="53">
        <v>907</v>
      </c>
    </row>
    <row r="50" spans="1:26" ht="22.5" x14ac:dyDescent="0.25">
      <c r="A50" s="31">
        <f t="shared" si="0"/>
        <v>46</v>
      </c>
      <c r="B50" s="52" t="s">
        <v>359</v>
      </c>
      <c r="C50" s="52" t="s">
        <v>82</v>
      </c>
      <c r="D50" s="269">
        <v>18.467071000000001</v>
      </c>
      <c r="E50" s="269">
        <v>-66.115127000000001</v>
      </c>
      <c r="F50" s="52" t="s">
        <v>360</v>
      </c>
      <c r="G50" s="52" t="s">
        <v>34</v>
      </c>
      <c r="H50" s="52" t="s">
        <v>89</v>
      </c>
      <c r="I50" s="53">
        <v>901</v>
      </c>
      <c r="J50" s="54">
        <v>1</v>
      </c>
      <c r="K50" s="26">
        <v>24</v>
      </c>
      <c r="L50" s="54">
        <v>21</v>
      </c>
      <c r="M50" s="52" t="s">
        <v>40</v>
      </c>
      <c r="N50" s="52" t="s">
        <v>361</v>
      </c>
      <c r="O50" s="52" t="s">
        <v>362</v>
      </c>
      <c r="P50" s="52" t="s">
        <v>43</v>
      </c>
      <c r="Q50" s="55">
        <v>7877222014</v>
      </c>
      <c r="R50" s="55" t="s">
        <v>34</v>
      </c>
      <c r="S50" s="58" t="s">
        <v>363</v>
      </c>
      <c r="T50" s="56" t="s">
        <v>364</v>
      </c>
      <c r="U50" s="613"/>
      <c r="V50" s="57"/>
      <c r="W50" s="52" t="s">
        <v>360</v>
      </c>
      <c r="X50" s="52" t="s">
        <v>34</v>
      </c>
      <c r="Y50" s="52" t="s">
        <v>89</v>
      </c>
      <c r="Z50" s="53">
        <v>901</v>
      </c>
    </row>
    <row r="51" spans="1:26" ht="33.75" x14ac:dyDescent="0.25">
      <c r="A51" s="31">
        <f t="shared" si="0"/>
        <v>47</v>
      </c>
      <c r="B51" s="52" t="s">
        <v>365</v>
      </c>
      <c r="C51" s="52" t="s">
        <v>82</v>
      </c>
      <c r="D51" s="269">
        <v>18.455943999999999</v>
      </c>
      <c r="E51" s="269">
        <v>-66.073578999999995</v>
      </c>
      <c r="F51" s="52" t="s">
        <v>366</v>
      </c>
      <c r="G51" s="52" t="s">
        <v>180</v>
      </c>
      <c r="H51" s="52" t="s">
        <v>89</v>
      </c>
      <c r="I51" s="53">
        <v>9071710</v>
      </c>
      <c r="J51" s="54">
        <v>1</v>
      </c>
      <c r="K51" s="26">
        <v>20</v>
      </c>
      <c r="L51" s="54">
        <v>9</v>
      </c>
      <c r="M51" s="52" t="s">
        <v>69</v>
      </c>
      <c r="N51" s="52" t="s">
        <v>1228</v>
      </c>
      <c r="O51" s="52" t="s">
        <v>31</v>
      </c>
      <c r="P51" s="52" t="s">
        <v>53</v>
      </c>
      <c r="Q51" s="55">
        <v>7872899191</v>
      </c>
      <c r="R51" s="55" t="s">
        <v>34</v>
      </c>
      <c r="S51" s="58" t="s">
        <v>369</v>
      </c>
      <c r="T51" s="71" t="s">
        <v>1229</v>
      </c>
      <c r="U51" s="613"/>
      <c r="V51" s="57"/>
      <c r="W51" s="52" t="s">
        <v>371</v>
      </c>
      <c r="X51" s="52" t="s">
        <v>180</v>
      </c>
      <c r="Y51" s="52" t="s">
        <v>89</v>
      </c>
      <c r="Z51" s="53">
        <v>9071710</v>
      </c>
    </row>
    <row r="52" spans="1:26" ht="33.75" x14ac:dyDescent="0.25">
      <c r="A52" s="31">
        <f t="shared" si="0"/>
        <v>48</v>
      </c>
      <c r="B52" s="23" t="s">
        <v>372</v>
      </c>
      <c r="C52" s="23" t="s">
        <v>25</v>
      </c>
      <c r="D52" s="269">
        <v>18.457706000000002</v>
      </c>
      <c r="E52" s="269">
        <v>-66.076210000000003</v>
      </c>
      <c r="F52" s="23" t="s">
        <v>373</v>
      </c>
      <c r="G52" s="23" t="s">
        <v>180</v>
      </c>
      <c r="H52" s="23" t="s">
        <v>89</v>
      </c>
      <c r="I52" s="24">
        <v>907</v>
      </c>
      <c r="J52" s="25">
        <v>2</v>
      </c>
      <c r="K52" s="26">
        <v>15</v>
      </c>
      <c r="L52" s="25">
        <v>30</v>
      </c>
      <c r="M52" s="23" t="s">
        <v>29</v>
      </c>
      <c r="N52" s="23" t="s">
        <v>374</v>
      </c>
      <c r="O52" s="23" t="s">
        <v>302</v>
      </c>
      <c r="P52" s="23" t="s">
        <v>217</v>
      </c>
      <c r="Q52" s="27">
        <v>7877059994</v>
      </c>
      <c r="R52" s="27">
        <v>8884101558</v>
      </c>
      <c r="S52" s="58" t="s">
        <v>375</v>
      </c>
      <c r="T52" s="29" t="s">
        <v>376</v>
      </c>
      <c r="U52" s="613"/>
      <c r="V52" s="57"/>
      <c r="W52" s="52" t="s">
        <v>373</v>
      </c>
      <c r="X52" s="52" t="s">
        <v>180</v>
      </c>
      <c r="Y52" s="52" t="s">
        <v>89</v>
      </c>
      <c r="Z52" s="53">
        <v>907</v>
      </c>
    </row>
    <row r="53" spans="1:26" x14ac:dyDescent="0.25">
      <c r="A53" s="31">
        <f t="shared" si="0"/>
        <v>49</v>
      </c>
      <c r="B53" s="23" t="s">
        <v>377</v>
      </c>
      <c r="C53" s="23" t="s">
        <v>25</v>
      </c>
      <c r="D53" s="269">
        <v>18.457903000000002</v>
      </c>
      <c r="E53" s="269">
        <v>-66.076696999999996</v>
      </c>
      <c r="F53" s="23" t="s">
        <v>378</v>
      </c>
      <c r="G53" s="23" t="s">
        <v>180</v>
      </c>
      <c r="H53" s="23" t="s">
        <v>89</v>
      </c>
      <c r="I53" s="24">
        <v>907</v>
      </c>
      <c r="J53" s="25">
        <v>1</v>
      </c>
      <c r="K53" s="26">
        <v>26</v>
      </c>
      <c r="L53" s="25">
        <v>2</v>
      </c>
      <c r="M53" s="23" t="s">
        <v>29</v>
      </c>
      <c r="N53" s="23" t="s">
        <v>374</v>
      </c>
      <c r="O53" s="23" t="s">
        <v>302</v>
      </c>
      <c r="P53" s="23" t="s">
        <v>217</v>
      </c>
      <c r="Q53" s="27" t="s">
        <v>379</v>
      </c>
      <c r="R53" s="27"/>
      <c r="S53" s="58" t="s">
        <v>380</v>
      </c>
      <c r="T53" s="29" t="s">
        <v>381</v>
      </c>
      <c r="U53" s="613"/>
      <c r="V53" s="57"/>
      <c r="W53" s="52"/>
      <c r="X53" s="52"/>
      <c r="Y53" s="52"/>
      <c r="Z53" s="53"/>
    </row>
    <row r="54" spans="1:26" ht="33.75" x14ac:dyDescent="0.25">
      <c r="A54" s="31">
        <f t="shared" si="0"/>
        <v>50</v>
      </c>
      <c r="B54" s="23" t="s">
        <v>382</v>
      </c>
      <c r="C54" s="23" t="s">
        <v>25</v>
      </c>
      <c r="D54" s="269">
        <v>18.455962</v>
      </c>
      <c r="E54" s="269">
        <v>-66.070423000000005</v>
      </c>
      <c r="F54" s="23" t="s">
        <v>383</v>
      </c>
      <c r="G54" s="23" t="s">
        <v>180</v>
      </c>
      <c r="H54" s="23" t="s">
        <v>89</v>
      </c>
      <c r="I54" s="24">
        <v>9071325</v>
      </c>
      <c r="J54" s="25">
        <v>8</v>
      </c>
      <c r="K54" s="26">
        <v>525</v>
      </c>
      <c r="L54" s="25">
        <v>497</v>
      </c>
      <c r="M54" s="23" t="s">
        <v>40</v>
      </c>
      <c r="N54" s="23" t="s">
        <v>122</v>
      </c>
      <c r="O54" s="23" t="s">
        <v>384</v>
      </c>
      <c r="P54" s="23" t="s">
        <v>53</v>
      </c>
      <c r="Q54" s="27">
        <v>7877227000</v>
      </c>
      <c r="R54" s="27">
        <v>7872896185</v>
      </c>
      <c r="S54" s="58" t="s">
        <v>385</v>
      </c>
      <c r="T54" s="59" t="s">
        <v>386</v>
      </c>
      <c r="U54" s="613"/>
      <c r="V54" s="57"/>
      <c r="W54" s="52" t="s">
        <v>383</v>
      </c>
      <c r="X54" s="52" t="s">
        <v>180</v>
      </c>
      <c r="Y54" s="52" t="s">
        <v>89</v>
      </c>
      <c r="Z54" s="53">
        <v>9071325</v>
      </c>
    </row>
    <row r="55" spans="1:26" ht="22.5" x14ac:dyDescent="0.25">
      <c r="A55" s="31">
        <f t="shared" si="0"/>
        <v>51</v>
      </c>
      <c r="B55" s="23" t="s">
        <v>387</v>
      </c>
      <c r="C55" s="23" t="s">
        <v>25</v>
      </c>
      <c r="D55" s="269">
        <v>18.465254000000002</v>
      </c>
      <c r="E55" s="269">
        <v>-66.114930999999999</v>
      </c>
      <c r="F55" s="23" t="s">
        <v>388</v>
      </c>
      <c r="G55" s="23" t="s">
        <v>315</v>
      </c>
      <c r="H55" s="23" t="s">
        <v>89</v>
      </c>
      <c r="I55" s="24">
        <v>901</v>
      </c>
      <c r="J55" s="25">
        <v>1</v>
      </c>
      <c r="K55" s="26">
        <v>27</v>
      </c>
      <c r="L55" s="25">
        <v>8</v>
      </c>
      <c r="M55" s="23" t="s">
        <v>40</v>
      </c>
      <c r="N55" s="23" t="s">
        <v>389</v>
      </c>
      <c r="O55" s="23" t="s">
        <v>390</v>
      </c>
      <c r="P55" s="23" t="s">
        <v>43</v>
      </c>
      <c r="Q55" s="27">
        <v>7877251351</v>
      </c>
      <c r="R55" s="27">
        <v>7879777682</v>
      </c>
      <c r="S55" s="58" t="s">
        <v>391</v>
      </c>
      <c r="T55" s="29" t="s">
        <v>392</v>
      </c>
      <c r="U55" s="613"/>
      <c r="V55" s="57"/>
      <c r="W55" s="52" t="s">
        <v>388</v>
      </c>
      <c r="X55" s="52" t="s">
        <v>315</v>
      </c>
      <c r="Y55" s="52" t="s">
        <v>89</v>
      </c>
      <c r="Z55" s="53">
        <v>901</v>
      </c>
    </row>
    <row r="56" spans="1:26" ht="22.5" x14ac:dyDescent="0.25">
      <c r="A56" s="31">
        <f t="shared" si="0"/>
        <v>52</v>
      </c>
      <c r="B56" s="23" t="s">
        <v>393</v>
      </c>
      <c r="C56" s="23" t="s">
        <v>82</v>
      </c>
      <c r="D56" s="269">
        <v>18.456769000000001</v>
      </c>
      <c r="E56" s="269">
        <v>-66.071404999999999</v>
      </c>
      <c r="F56" s="23" t="s">
        <v>394</v>
      </c>
      <c r="G56" s="23" t="s">
        <v>34</v>
      </c>
      <c r="H56" s="23" t="s">
        <v>89</v>
      </c>
      <c r="I56" s="24">
        <v>907</v>
      </c>
      <c r="J56" s="25">
        <v>0</v>
      </c>
      <c r="K56" s="26">
        <v>25</v>
      </c>
      <c r="L56" s="25">
        <v>8</v>
      </c>
      <c r="M56" s="23" t="s">
        <v>40</v>
      </c>
      <c r="N56" s="23" t="s">
        <v>93</v>
      </c>
      <c r="O56" s="23" t="s">
        <v>395</v>
      </c>
      <c r="P56" s="23" t="s">
        <v>43</v>
      </c>
      <c r="Q56" s="27">
        <v>7877228640</v>
      </c>
      <c r="R56" s="27">
        <v>7877254921</v>
      </c>
      <c r="S56" s="58" t="s">
        <v>396</v>
      </c>
      <c r="T56" s="29" t="s">
        <v>397</v>
      </c>
      <c r="U56" s="613"/>
      <c r="V56" s="57"/>
      <c r="W56" s="52" t="s">
        <v>394</v>
      </c>
      <c r="X56" s="52" t="s">
        <v>180</v>
      </c>
      <c r="Y56" s="52" t="s">
        <v>89</v>
      </c>
      <c r="Z56" s="53">
        <v>907</v>
      </c>
    </row>
    <row r="57" spans="1:26" x14ac:dyDescent="0.25">
      <c r="A57" s="31">
        <f t="shared" si="0"/>
        <v>53</v>
      </c>
      <c r="B57" s="23" t="s">
        <v>398</v>
      </c>
      <c r="C57" s="23" t="s">
        <v>25</v>
      </c>
      <c r="D57" s="269">
        <v>18.463137</v>
      </c>
      <c r="E57" s="269">
        <v>-66.087559999999996</v>
      </c>
      <c r="F57" s="23" t="s">
        <v>399</v>
      </c>
      <c r="G57" s="23"/>
      <c r="H57" s="23" t="s">
        <v>89</v>
      </c>
      <c r="I57" s="24">
        <v>901</v>
      </c>
      <c r="J57" s="25">
        <v>2</v>
      </c>
      <c r="K57" s="26">
        <v>28</v>
      </c>
      <c r="L57" s="25">
        <v>12</v>
      </c>
      <c r="M57" s="23" t="s">
        <v>40</v>
      </c>
      <c r="N57" s="23" t="s">
        <v>400</v>
      </c>
      <c r="O57" s="23" t="s">
        <v>401</v>
      </c>
      <c r="P57" s="23"/>
      <c r="Q57" s="27" t="s">
        <v>402</v>
      </c>
      <c r="R57" s="27"/>
      <c r="S57" s="58" t="s">
        <v>403</v>
      </c>
      <c r="T57" s="29" t="s">
        <v>404</v>
      </c>
      <c r="U57" s="613"/>
      <c r="V57" s="57"/>
      <c r="W57" s="52"/>
      <c r="X57" s="52"/>
      <c r="Y57" s="52"/>
      <c r="Z57" s="53"/>
    </row>
    <row r="58" spans="1:26" ht="33.75" x14ac:dyDescent="0.25">
      <c r="A58" s="31">
        <f t="shared" si="0"/>
        <v>54</v>
      </c>
      <c r="B58" s="23" t="s">
        <v>405</v>
      </c>
      <c r="C58" s="23" t="s">
        <v>25</v>
      </c>
      <c r="D58" s="269">
        <v>18.464210999999999</v>
      </c>
      <c r="E58" s="269">
        <v>-66.112211000000002</v>
      </c>
      <c r="F58" s="23" t="s">
        <v>406</v>
      </c>
      <c r="G58" s="23" t="s">
        <v>34</v>
      </c>
      <c r="H58" s="23" t="s">
        <v>89</v>
      </c>
      <c r="I58" s="24">
        <v>9012620</v>
      </c>
      <c r="J58" s="25">
        <v>11</v>
      </c>
      <c r="K58" s="26">
        <v>240</v>
      </c>
      <c r="L58" s="25">
        <v>126</v>
      </c>
      <c r="M58" s="23" t="s">
        <v>40</v>
      </c>
      <c r="N58" s="23" t="s">
        <v>407</v>
      </c>
      <c r="O58" s="23" t="s">
        <v>408</v>
      </c>
      <c r="P58" s="23" t="s">
        <v>53</v>
      </c>
      <c r="Q58" s="27">
        <v>7877215100</v>
      </c>
      <c r="R58" s="27">
        <v>7872891906</v>
      </c>
      <c r="S58" s="58" t="s">
        <v>409</v>
      </c>
      <c r="T58" s="29" t="s">
        <v>410</v>
      </c>
      <c r="U58" s="613"/>
      <c r="V58" s="57"/>
      <c r="W58" s="52" t="s">
        <v>406</v>
      </c>
      <c r="X58" s="52" t="s">
        <v>34</v>
      </c>
      <c r="Y58" s="52" t="s">
        <v>89</v>
      </c>
      <c r="Z58" s="53">
        <v>9012620</v>
      </c>
    </row>
    <row r="59" spans="1:26" ht="33.75" x14ac:dyDescent="0.25">
      <c r="A59" s="31">
        <f t="shared" si="0"/>
        <v>55</v>
      </c>
      <c r="B59" s="23" t="s">
        <v>411</v>
      </c>
      <c r="C59" s="23" t="s">
        <v>25</v>
      </c>
      <c r="D59" s="269">
        <v>18.454066000000001</v>
      </c>
      <c r="E59" s="269">
        <v>-66.090536999999998</v>
      </c>
      <c r="F59" s="23" t="s">
        <v>412</v>
      </c>
      <c r="G59" s="23" t="s">
        <v>34</v>
      </c>
      <c r="H59" s="23" t="s">
        <v>89</v>
      </c>
      <c r="I59" s="24">
        <v>907</v>
      </c>
      <c r="J59" s="25">
        <v>26</v>
      </c>
      <c r="K59" s="26">
        <v>503</v>
      </c>
      <c r="L59" s="25">
        <v>445</v>
      </c>
      <c r="M59" s="23" t="s">
        <v>114</v>
      </c>
      <c r="N59" s="23" t="s">
        <v>413</v>
      </c>
      <c r="O59" s="23" t="s">
        <v>414</v>
      </c>
      <c r="P59" s="23" t="s">
        <v>63</v>
      </c>
      <c r="Q59" s="27">
        <v>7879933500</v>
      </c>
      <c r="R59" s="27">
        <v>7879333505</v>
      </c>
      <c r="S59" s="58" t="s">
        <v>259</v>
      </c>
      <c r="T59" s="59" t="s">
        <v>415</v>
      </c>
      <c r="U59" s="613"/>
      <c r="V59" s="57"/>
      <c r="W59" s="52" t="s">
        <v>412</v>
      </c>
      <c r="X59" s="52" t="s">
        <v>34</v>
      </c>
      <c r="Y59" s="52" t="s">
        <v>89</v>
      </c>
      <c r="Z59" s="53">
        <v>907</v>
      </c>
    </row>
    <row r="60" spans="1:26" ht="22.5" x14ac:dyDescent="0.25">
      <c r="A60" s="31">
        <f t="shared" si="0"/>
        <v>56</v>
      </c>
      <c r="B60" s="23" t="s">
        <v>416</v>
      </c>
      <c r="C60" s="23" t="s">
        <v>25</v>
      </c>
      <c r="D60" s="269">
        <v>18.459385000000001</v>
      </c>
      <c r="E60" s="269">
        <v>-66.077316999999994</v>
      </c>
      <c r="F60" s="23" t="s">
        <v>417</v>
      </c>
      <c r="G60" s="23" t="s">
        <v>34</v>
      </c>
      <c r="H60" s="23" t="s">
        <v>89</v>
      </c>
      <c r="I60" s="24">
        <v>907</v>
      </c>
      <c r="J60" s="25">
        <v>5</v>
      </c>
      <c r="K60" s="26">
        <v>96</v>
      </c>
      <c r="L60" s="25"/>
      <c r="M60" s="23" t="s">
        <v>60</v>
      </c>
      <c r="N60" s="23" t="s">
        <v>418</v>
      </c>
      <c r="O60" s="23" t="s">
        <v>419</v>
      </c>
      <c r="P60" s="23" t="s">
        <v>63</v>
      </c>
      <c r="Q60" s="27" t="s">
        <v>420</v>
      </c>
      <c r="R60" s="27"/>
      <c r="S60" s="29" t="s">
        <v>421</v>
      </c>
      <c r="T60" s="29" t="s">
        <v>422</v>
      </c>
      <c r="U60" s="613"/>
      <c r="V60" s="57"/>
      <c r="W60" s="52"/>
      <c r="X60" s="52"/>
      <c r="Y60" s="52"/>
      <c r="Z60" s="53"/>
    </row>
    <row r="61" spans="1:26" ht="22.5" x14ac:dyDescent="0.25">
      <c r="A61" s="31">
        <f t="shared" si="0"/>
        <v>57</v>
      </c>
      <c r="B61" s="52" t="s">
        <v>423</v>
      </c>
      <c r="C61" s="52" t="s">
        <v>25</v>
      </c>
      <c r="D61" s="269">
        <v>18.460366</v>
      </c>
      <c r="E61" s="269">
        <v>-66.081012000000001</v>
      </c>
      <c r="F61" s="52" t="s">
        <v>424</v>
      </c>
      <c r="G61" s="52" t="s">
        <v>180</v>
      </c>
      <c r="H61" s="52" t="s">
        <v>89</v>
      </c>
      <c r="I61" s="53">
        <v>902</v>
      </c>
      <c r="J61" s="54">
        <v>7</v>
      </c>
      <c r="K61" s="26">
        <v>570</v>
      </c>
      <c r="L61" s="54">
        <v>950</v>
      </c>
      <c r="M61" s="52" t="s">
        <v>107</v>
      </c>
      <c r="N61" s="52" t="s">
        <v>108</v>
      </c>
      <c r="O61" s="52" t="s">
        <v>109</v>
      </c>
      <c r="P61" s="52" t="s">
        <v>53</v>
      </c>
      <c r="Q61" s="55">
        <v>7877211000</v>
      </c>
      <c r="R61" s="55">
        <v>7877227955</v>
      </c>
      <c r="S61" s="72" t="s">
        <v>425</v>
      </c>
      <c r="T61" s="56" t="s">
        <v>111</v>
      </c>
      <c r="U61" s="613"/>
      <c r="V61" s="57"/>
      <c r="W61" s="52" t="s">
        <v>426</v>
      </c>
      <c r="X61" s="52" t="s">
        <v>34</v>
      </c>
      <c r="Y61" s="52" t="s">
        <v>89</v>
      </c>
      <c r="Z61" s="53">
        <v>902</v>
      </c>
    </row>
    <row r="62" spans="1:26" x14ac:dyDescent="0.25">
      <c r="A62" s="31">
        <f t="shared" si="0"/>
        <v>58</v>
      </c>
      <c r="B62" s="23" t="s">
        <v>427</v>
      </c>
      <c r="C62" s="23" t="s">
        <v>25</v>
      </c>
      <c r="D62" s="269">
        <v>18.453870999999999</v>
      </c>
      <c r="E62" s="269">
        <v>-66.073492000000002</v>
      </c>
      <c r="F62" s="23" t="s">
        <v>428</v>
      </c>
      <c r="G62" s="23"/>
      <c r="H62" s="23" t="s">
        <v>89</v>
      </c>
      <c r="I62" s="24">
        <v>908</v>
      </c>
      <c r="J62" s="25">
        <v>2</v>
      </c>
      <c r="K62" s="26">
        <v>47</v>
      </c>
      <c r="L62" s="25">
        <v>17</v>
      </c>
      <c r="M62" s="23" t="s">
        <v>29</v>
      </c>
      <c r="N62" s="23" t="s">
        <v>1230</v>
      </c>
      <c r="O62" s="23" t="s">
        <v>31</v>
      </c>
      <c r="P62" s="23" t="s">
        <v>32</v>
      </c>
      <c r="Q62" s="27" t="s">
        <v>429</v>
      </c>
      <c r="R62" s="27"/>
      <c r="S62" s="58" t="s">
        <v>430</v>
      </c>
      <c r="T62" s="71" t="s">
        <v>1229</v>
      </c>
      <c r="U62" s="613"/>
      <c r="V62" s="57"/>
      <c r="W62" s="52"/>
      <c r="X62" s="52"/>
      <c r="Y62" s="52"/>
      <c r="Z62" s="53"/>
    </row>
    <row r="63" spans="1:26" ht="22.5" x14ac:dyDescent="0.25">
      <c r="A63" s="31">
        <f t="shared" si="0"/>
        <v>59</v>
      </c>
      <c r="B63" s="52" t="s">
        <v>431</v>
      </c>
      <c r="C63" s="52" t="s">
        <v>25</v>
      </c>
      <c r="D63" s="269">
        <v>18.455306</v>
      </c>
      <c r="E63" s="269">
        <v>-66.067471999999995</v>
      </c>
      <c r="F63" s="52" t="s">
        <v>432</v>
      </c>
      <c r="G63" s="52" t="s">
        <v>180</v>
      </c>
      <c r="H63" s="52" t="s">
        <v>89</v>
      </c>
      <c r="I63" s="53">
        <v>907</v>
      </c>
      <c r="J63" s="54"/>
      <c r="K63" s="26">
        <v>233</v>
      </c>
      <c r="L63" s="54">
        <v>80</v>
      </c>
      <c r="M63" s="52" t="s">
        <v>40</v>
      </c>
      <c r="N63" s="52" t="s">
        <v>433</v>
      </c>
      <c r="O63" s="52" t="s">
        <v>434</v>
      </c>
      <c r="P63" s="52" t="s">
        <v>32</v>
      </c>
      <c r="Q63" s="55" t="s">
        <v>435</v>
      </c>
      <c r="R63" s="55"/>
      <c r="S63" s="58" t="s">
        <v>436</v>
      </c>
      <c r="T63" s="76" t="s">
        <v>437</v>
      </c>
      <c r="U63" s="613"/>
      <c r="V63" s="57"/>
      <c r="W63" s="52" t="s">
        <v>438</v>
      </c>
      <c r="X63" s="52" t="s">
        <v>180</v>
      </c>
      <c r="Y63" s="52" t="s">
        <v>89</v>
      </c>
      <c r="Z63" s="53" t="s">
        <v>439</v>
      </c>
    </row>
    <row r="64" spans="1:26" ht="22.5" x14ac:dyDescent="0.25">
      <c r="A64" s="31">
        <f t="shared" si="0"/>
        <v>60</v>
      </c>
      <c r="B64" s="46" t="s">
        <v>440</v>
      </c>
      <c r="C64" s="46" t="s">
        <v>25</v>
      </c>
      <c r="D64" s="269">
        <v>18.443166000000002</v>
      </c>
      <c r="E64" s="269">
        <v>-66.017751000000004</v>
      </c>
      <c r="F64" s="46" t="s">
        <v>441</v>
      </c>
      <c r="G64" s="46" t="s">
        <v>92</v>
      </c>
      <c r="H64" s="46" t="s">
        <v>59</v>
      </c>
      <c r="I64" s="47">
        <v>979</v>
      </c>
      <c r="J64" s="48">
        <v>17</v>
      </c>
      <c r="K64" s="26">
        <v>388</v>
      </c>
      <c r="L64" s="48">
        <v>545</v>
      </c>
      <c r="M64" s="46" t="s">
        <v>296</v>
      </c>
      <c r="N64" s="46" t="s">
        <v>442</v>
      </c>
      <c r="O64" s="46" t="s">
        <v>443</v>
      </c>
      <c r="P64" s="46" t="s">
        <v>63</v>
      </c>
      <c r="Q64" s="49" t="s">
        <v>444</v>
      </c>
      <c r="R64" s="49"/>
      <c r="S64" s="58" t="s">
        <v>445</v>
      </c>
      <c r="T64" s="71" t="s">
        <v>446</v>
      </c>
      <c r="U64" s="613"/>
      <c r="V64" s="1"/>
      <c r="W64" s="46"/>
      <c r="X64" s="46"/>
      <c r="Y64" s="46"/>
      <c r="Z64" s="47"/>
    </row>
    <row r="65" spans="1:26" ht="22.5" x14ac:dyDescent="0.25">
      <c r="A65" s="31">
        <f t="shared" si="0"/>
        <v>61</v>
      </c>
      <c r="B65" s="46" t="s">
        <v>447</v>
      </c>
      <c r="C65" s="46" t="s">
        <v>82</v>
      </c>
      <c r="D65" s="269">
        <v>18.466090999999999</v>
      </c>
      <c r="E65" s="269">
        <v>-66.113200000000006</v>
      </c>
      <c r="F65" s="46" t="s">
        <v>448</v>
      </c>
      <c r="G65" s="46"/>
      <c r="H65" s="46" t="s">
        <v>89</v>
      </c>
      <c r="I65" s="47">
        <v>901</v>
      </c>
      <c r="J65" s="48">
        <v>0</v>
      </c>
      <c r="K65" s="26">
        <v>8</v>
      </c>
      <c r="L65" s="48">
        <v>8</v>
      </c>
      <c r="M65" s="46" t="s">
        <v>40</v>
      </c>
      <c r="N65" s="46" t="s">
        <v>449</v>
      </c>
      <c r="O65" s="46" t="s">
        <v>450</v>
      </c>
      <c r="P65" s="46" t="s">
        <v>43</v>
      </c>
      <c r="Q65" s="49" t="s">
        <v>451</v>
      </c>
      <c r="R65" s="49"/>
      <c r="S65" s="60" t="s">
        <v>452</v>
      </c>
      <c r="T65" s="75" t="s">
        <v>453</v>
      </c>
      <c r="U65" s="613"/>
      <c r="V65" s="1"/>
      <c r="W65" s="46"/>
      <c r="X65" s="46"/>
      <c r="Y65" s="46"/>
      <c r="Z65" s="47"/>
    </row>
    <row r="66" spans="1:26" ht="22.5" x14ac:dyDescent="0.25">
      <c r="A66" s="31">
        <f t="shared" si="0"/>
        <v>62</v>
      </c>
      <c r="B66" s="23" t="s">
        <v>454</v>
      </c>
      <c r="C66" s="23" t="s">
        <v>455</v>
      </c>
      <c r="D66" s="269">
        <v>18.452051000000001</v>
      </c>
      <c r="E66" s="269">
        <v>-66.062970000000007</v>
      </c>
      <c r="F66" s="23" t="s">
        <v>456</v>
      </c>
      <c r="G66" s="23" t="s">
        <v>34</v>
      </c>
      <c r="H66" s="23" t="s">
        <v>89</v>
      </c>
      <c r="I66" s="24">
        <v>911</v>
      </c>
      <c r="J66" s="25">
        <v>0</v>
      </c>
      <c r="K66" s="26">
        <v>7</v>
      </c>
      <c r="L66" s="25">
        <v>6</v>
      </c>
      <c r="M66" s="23" t="s">
        <v>40</v>
      </c>
      <c r="N66" s="23" t="s">
        <v>457</v>
      </c>
      <c r="O66" s="23" t="s">
        <v>458</v>
      </c>
      <c r="P66" s="23" t="s">
        <v>43</v>
      </c>
      <c r="Q66" s="27" t="s">
        <v>459</v>
      </c>
      <c r="R66" s="27"/>
      <c r="S66" s="58" t="s">
        <v>460</v>
      </c>
      <c r="T66" s="76" t="s">
        <v>461</v>
      </c>
      <c r="U66" s="613"/>
      <c r="V66" s="57"/>
      <c r="W66" s="52" t="s">
        <v>462</v>
      </c>
      <c r="X66" s="52" t="s">
        <v>34</v>
      </c>
      <c r="Y66" s="52" t="s">
        <v>50</v>
      </c>
      <c r="Z66" s="53">
        <v>725</v>
      </c>
    </row>
    <row r="67" spans="1:26" ht="22.5" x14ac:dyDescent="0.25">
      <c r="A67" s="31">
        <f t="shared" si="0"/>
        <v>63</v>
      </c>
      <c r="B67" s="23" t="s">
        <v>463</v>
      </c>
      <c r="C67" s="23" t="s">
        <v>455</v>
      </c>
      <c r="D67" s="271">
        <v>18.449881000000001</v>
      </c>
      <c r="E67" s="271">
        <v>-66.051636999999999</v>
      </c>
      <c r="F67" s="23" t="s">
        <v>464</v>
      </c>
      <c r="G67" s="23" t="s">
        <v>34</v>
      </c>
      <c r="H67" s="23" t="s">
        <v>89</v>
      </c>
      <c r="I67" s="24">
        <v>911</v>
      </c>
      <c r="J67" s="25">
        <v>1</v>
      </c>
      <c r="K67" s="26">
        <v>11</v>
      </c>
      <c r="L67" s="25">
        <v>6</v>
      </c>
      <c r="M67" s="23" t="s">
        <v>296</v>
      </c>
      <c r="N67" s="23" t="s">
        <v>465</v>
      </c>
      <c r="O67" s="23" t="s">
        <v>466</v>
      </c>
      <c r="P67" s="23" t="s">
        <v>43</v>
      </c>
      <c r="Q67" s="27" t="s">
        <v>467</v>
      </c>
      <c r="R67" s="27"/>
      <c r="S67" s="58" t="s">
        <v>468</v>
      </c>
      <c r="T67" s="76" t="s">
        <v>1231</v>
      </c>
      <c r="U67" s="613"/>
      <c r="V67" s="57"/>
      <c r="W67" s="52"/>
      <c r="X67" s="52"/>
      <c r="Y67" s="52"/>
      <c r="Z67" s="53"/>
    </row>
    <row r="68" spans="1:26" ht="33.75" x14ac:dyDescent="0.25">
      <c r="A68" s="31">
        <f t="shared" si="0"/>
        <v>64</v>
      </c>
      <c r="B68" s="23" t="s">
        <v>470</v>
      </c>
      <c r="C68" s="23" t="s">
        <v>25</v>
      </c>
      <c r="D68" s="269">
        <v>18.453907000000001</v>
      </c>
      <c r="E68" s="269">
        <v>-66.086788999999996</v>
      </c>
      <c r="F68" s="23" t="s">
        <v>471</v>
      </c>
      <c r="G68" s="23" t="s">
        <v>231</v>
      </c>
      <c r="H68" s="23" t="s">
        <v>89</v>
      </c>
      <c r="I68" s="24">
        <v>907</v>
      </c>
      <c r="J68" s="25">
        <v>1</v>
      </c>
      <c r="K68" s="26">
        <v>25</v>
      </c>
      <c r="L68" s="25">
        <v>11</v>
      </c>
      <c r="M68" s="23" t="s">
        <v>69</v>
      </c>
      <c r="N68" s="23" t="s">
        <v>277</v>
      </c>
      <c r="O68" s="23" t="s">
        <v>278</v>
      </c>
      <c r="P68" s="23" t="s">
        <v>43</v>
      </c>
      <c r="Q68" s="27" t="s">
        <v>472</v>
      </c>
      <c r="R68" s="27"/>
      <c r="S68" s="27"/>
      <c r="T68" s="76" t="s">
        <v>473</v>
      </c>
      <c r="U68" s="613"/>
      <c r="V68" s="57"/>
      <c r="W68" s="52" t="s">
        <v>471</v>
      </c>
      <c r="X68" s="52" t="s">
        <v>231</v>
      </c>
      <c r="Y68" s="52" t="s">
        <v>89</v>
      </c>
      <c r="Z68" s="53">
        <v>907</v>
      </c>
    </row>
    <row r="69" spans="1:26" x14ac:dyDescent="0.25">
      <c r="A69" s="31">
        <f t="shared" si="0"/>
        <v>65</v>
      </c>
      <c r="B69" s="23" t="s">
        <v>474</v>
      </c>
      <c r="C69" s="23" t="s">
        <v>82</v>
      </c>
      <c r="D69" s="272">
        <v>18.452712999999999</v>
      </c>
      <c r="E69" s="273">
        <v>-66.070280999999994</v>
      </c>
      <c r="F69" s="23" t="s">
        <v>475</v>
      </c>
      <c r="G69" s="23" t="s">
        <v>180</v>
      </c>
      <c r="H69" s="23" t="s">
        <v>89</v>
      </c>
      <c r="I69" s="24">
        <v>908</v>
      </c>
      <c r="J69" s="25"/>
      <c r="K69" s="26">
        <v>13</v>
      </c>
      <c r="L69" s="25"/>
      <c r="M69" s="23" t="s">
        <v>296</v>
      </c>
      <c r="N69" s="23" t="s">
        <v>476</v>
      </c>
      <c r="O69" s="23" t="s">
        <v>477</v>
      </c>
      <c r="P69" s="23" t="s">
        <v>43</v>
      </c>
      <c r="Q69" s="27" t="s">
        <v>478</v>
      </c>
      <c r="R69" s="27"/>
      <c r="S69" s="58" t="s">
        <v>479</v>
      </c>
      <c r="T69" s="77" t="s">
        <v>480</v>
      </c>
      <c r="U69" s="613"/>
      <c r="V69" s="57"/>
      <c r="W69" s="52"/>
      <c r="X69" s="52"/>
      <c r="Y69" s="52"/>
      <c r="Z69" s="53"/>
    </row>
    <row r="70" spans="1:26" x14ac:dyDescent="0.25">
      <c r="A70" s="31">
        <f>+A69+1</f>
        <v>66</v>
      </c>
      <c r="B70" s="23" t="s">
        <v>481</v>
      </c>
      <c r="C70" s="23" t="s">
        <v>25</v>
      </c>
      <c r="D70" s="274">
        <v>18.457129999999999</v>
      </c>
      <c r="E70" s="274">
        <v>-66.072320000000005</v>
      </c>
      <c r="F70" s="23" t="s">
        <v>482</v>
      </c>
      <c r="G70" s="23" t="s">
        <v>180</v>
      </c>
      <c r="H70" s="23" t="s">
        <v>89</v>
      </c>
      <c r="I70" s="24">
        <v>907</v>
      </c>
      <c r="J70" s="25"/>
      <c r="K70" s="26">
        <v>44</v>
      </c>
      <c r="L70" s="25"/>
      <c r="M70" s="23" t="s">
        <v>296</v>
      </c>
      <c r="N70" s="23" t="s">
        <v>483</v>
      </c>
      <c r="O70" s="23" t="s">
        <v>484</v>
      </c>
      <c r="P70" s="23" t="s">
        <v>43</v>
      </c>
      <c r="Q70" s="27" t="s">
        <v>485</v>
      </c>
      <c r="R70" s="27"/>
      <c r="S70" s="58" t="s">
        <v>486</v>
      </c>
      <c r="T70" s="78" t="s">
        <v>487</v>
      </c>
      <c r="U70" s="613"/>
      <c r="V70" s="57"/>
      <c r="W70" s="52"/>
      <c r="X70" s="52"/>
      <c r="Y70" s="52"/>
      <c r="Z70" s="53"/>
    </row>
    <row r="71" spans="1:26" ht="22.5" x14ac:dyDescent="0.25">
      <c r="A71" s="31">
        <f t="shared" ref="A71:A72" si="1">+A70+1</f>
        <v>67</v>
      </c>
      <c r="B71" s="23" t="s">
        <v>488</v>
      </c>
      <c r="C71" s="23" t="s">
        <v>25</v>
      </c>
      <c r="D71" s="272">
        <v>18.455310000000001</v>
      </c>
      <c r="E71" s="273">
        <v>-66.092438000000001</v>
      </c>
      <c r="F71" s="23" t="s">
        <v>489</v>
      </c>
      <c r="G71" s="23" t="s">
        <v>490</v>
      </c>
      <c r="H71" s="23" t="s">
        <v>89</v>
      </c>
      <c r="I71" s="24">
        <v>907</v>
      </c>
      <c r="J71" s="25"/>
      <c r="K71" s="26">
        <v>175</v>
      </c>
      <c r="L71" s="25"/>
      <c r="M71" s="23" t="s">
        <v>40</v>
      </c>
      <c r="N71" s="23" t="s">
        <v>491</v>
      </c>
      <c r="O71" s="23" t="s">
        <v>492</v>
      </c>
      <c r="P71" s="23" t="s">
        <v>63</v>
      </c>
      <c r="Q71" s="27" t="s">
        <v>493</v>
      </c>
      <c r="R71" s="27"/>
      <c r="S71" s="58" t="s">
        <v>494</v>
      </c>
      <c r="T71" s="76" t="s">
        <v>495</v>
      </c>
      <c r="U71" s="613"/>
      <c r="V71" s="57"/>
      <c r="W71" s="52"/>
      <c r="X71" s="52"/>
      <c r="Y71" s="52"/>
      <c r="Z71" s="53"/>
    </row>
    <row r="72" spans="1:26" x14ac:dyDescent="0.25">
      <c r="A72" s="14">
        <f t="shared" si="1"/>
        <v>68</v>
      </c>
      <c r="B72" s="23" t="s">
        <v>496</v>
      </c>
      <c r="C72" s="23" t="s">
        <v>82</v>
      </c>
      <c r="D72" s="269">
        <v>18.449840153693199</v>
      </c>
      <c r="E72" s="270">
        <v>-66.052661402173698</v>
      </c>
      <c r="F72" s="23" t="s">
        <v>497</v>
      </c>
      <c r="G72" s="24" t="s">
        <v>34</v>
      </c>
      <c r="H72" s="23" t="s">
        <v>89</v>
      </c>
      <c r="I72" s="24">
        <v>911</v>
      </c>
      <c r="J72" s="25"/>
      <c r="K72" s="26">
        <v>10</v>
      </c>
      <c r="L72" s="23"/>
      <c r="M72" s="23" t="s">
        <v>296</v>
      </c>
      <c r="N72" s="23" t="s">
        <v>413</v>
      </c>
      <c r="O72" s="27" t="s">
        <v>498</v>
      </c>
      <c r="P72" s="23" t="s">
        <v>43</v>
      </c>
      <c r="Q72" s="27" t="s">
        <v>499</v>
      </c>
      <c r="R72" s="77"/>
      <c r="S72" s="58" t="s">
        <v>500</v>
      </c>
      <c r="T72" s="275" t="s">
        <v>1232</v>
      </c>
      <c r="U72" s="613"/>
      <c r="V72" s="52"/>
      <c r="W72" s="52"/>
      <c r="X72" s="53"/>
    </row>
    <row r="73" spans="1:26" ht="23.25" thickBot="1" x14ac:dyDescent="0.3">
      <c r="A73" s="14">
        <f>+A72+1</f>
        <v>69</v>
      </c>
      <c r="B73" s="23" t="s">
        <v>502</v>
      </c>
      <c r="C73" s="23" t="s">
        <v>82</v>
      </c>
      <c r="D73" s="269">
        <v>18.452698999999999</v>
      </c>
      <c r="E73" s="269">
        <v>-66.044511</v>
      </c>
      <c r="F73" s="23" t="s">
        <v>503</v>
      </c>
      <c r="G73" s="23" t="s">
        <v>34</v>
      </c>
      <c r="H73" s="23" t="s">
        <v>89</v>
      </c>
      <c r="I73" s="24">
        <v>913</v>
      </c>
      <c r="J73" s="25">
        <v>1</v>
      </c>
      <c r="K73" s="26">
        <v>18</v>
      </c>
      <c r="L73" s="25">
        <v>10</v>
      </c>
      <c r="M73" s="23" t="s">
        <v>40</v>
      </c>
      <c r="N73" s="23" t="s">
        <v>504</v>
      </c>
      <c r="O73" s="23" t="s">
        <v>401</v>
      </c>
      <c r="P73" s="23" t="s">
        <v>43</v>
      </c>
      <c r="Q73" s="27">
        <v>7877274617</v>
      </c>
      <c r="R73" s="27" t="s">
        <v>0</v>
      </c>
      <c r="S73" s="58" t="s">
        <v>505</v>
      </c>
      <c r="T73" s="29" t="s">
        <v>506</v>
      </c>
      <c r="U73" s="614"/>
      <c r="V73" s="57"/>
      <c r="W73" s="52" t="s">
        <v>507</v>
      </c>
      <c r="X73" s="52" t="s">
        <v>171</v>
      </c>
      <c r="Y73" s="52" t="s">
        <v>89</v>
      </c>
      <c r="Z73" s="53">
        <v>913</v>
      </c>
    </row>
    <row r="74" spans="1:26" ht="15.75" thickBot="1" x14ac:dyDescent="0.3">
      <c r="A74" s="80"/>
      <c r="B74" s="1"/>
      <c r="C74" s="1"/>
      <c r="D74" s="1"/>
      <c r="E74" s="1"/>
      <c r="F74" s="1"/>
      <c r="G74" s="1"/>
      <c r="H74" s="1"/>
      <c r="I74" s="1"/>
      <c r="J74" s="81"/>
      <c r="K74" s="82">
        <f>SUM(K5:K73)</f>
        <v>8389</v>
      </c>
      <c r="L74" s="8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thickBot="1" x14ac:dyDescent="0.3">
      <c r="A75" s="83">
        <v>25</v>
      </c>
      <c r="B75" s="615" t="s">
        <v>508</v>
      </c>
      <c r="C75" s="615"/>
      <c r="D75" s="615"/>
      <c r="E75" s="615"/>
      <c r="F75" s="615"/>
      <c r="G75" s="615"/>
      <c r="H75" s="615"/>
      <c r="I75" s="615"/>
      <c r="J75" s="615"/>
      <c r="K75" s="615"/>
      <c r="L75" s="615"/>
      <c r="M75" s="615"/>
      <c r="N75" s="615"/>
      <c r="O75" s="615"/>
      <c r="P75" s="615"/>
      <c r="Q75" s="615"/>
      <c r="R75" s="615"/>
      <c r="S75" s="615"/>
      <c r="T75" s="615"/>
      <c r="U75" s="616"/>
      <c r="V75" s="6"/>
      <c r="W75" s="84"/>
      <c r="X75" s="85"/>
      <c r="Y75" s="85"/>
      <c r="Z75" s="86"/>
    </row>
    <row r="76" spans="1:26" x14ac:dyDescent="0.25">
      <c r="A76" s="87">
        <v>1</v>
      </c>
      <c r="B76" s="88" t="s">
        <v>509</v>
      </c>
      <c r="C76" s="88" t="s">
        <v>82</v>
      </c>
      <c r="D76" s="269">
        <v>18.290669000000001</v>
      </c>
      <c r="E76" s="269">
        <v>-65.289451</v>
      </c>
      <c r="F76" s="88" t="s">
        <v>510</v>
      </c>
      <c r="G76" s="88" t="s">
        <v>511</v>
      </c>
      <c r="H76" s="88" t="s">
        <v>512</v>
      </c>
      <c r="I76" s="89">
        <v>775</v>
      </c>
      <c r="J76" s="90">
        <v>1</v>
      </c>
      <c r="K76" s="91">
        <v>12</v>
      </c>
      <c r="L76" s="90">
        <v>10</v>
      </c>
      <c r="M76" s="88" t="s">
        <v>296</v>
      </c>
      <c r="N76" s="88" t="s">
        <v>513</v>
      </c>
      <c r="O76" s="88" t="s">
        <v>514</v>
      </c>
      <c r="P76" s="88" t="s">
        <v>43</v>
      </c>
      <c r="Q76" s="92">
        <v>7877423169</v>
      </c>
      <c r="R76" s="92">
        <v>7877420210</v>
      </c>
      <c r="S76" s="93" t="s">
        <v>515</v>
      </c>
      <c r="T76" s="94" t="s">
        <v>516</v>
      </c>
      <c r="U76" s="95">
        <f>K76</f>
        <v>12</v>
      </c>
      <c r="V76" s="1"/>
      <c r="W76" s="88" t="s">
        <v>517</v>
      </c>
      <c r="X76" s="88" t="s">
        <v>0</v>
      </c>
      <c r="Y76" s="88" t="s">
        <v>512</v>
      </c>
      <c r="Z76" s="89">
        <v>775</v>
      </c>
    </row>
    <row r="77" spans="1:26" ht="22.5" x14ac:dyDescent="0.25">
      <c r="A77" s="96">
        <f>+A76+1</f>
        <v>2</v>
      </c>
      <c r="B77" s="97" t="s">
        <v>518</v>
      </c>
      <c r="C77" s="97" t="s">
        <v>244</v>
      </c>
      <c r="D77" s="276">
        <v>18.358467999999998</v>
      </c>
      <c r="E77" s="276">
        <v>-65.628277999999995</v>
      </c>
      <c r="F77" s="97" t="s">
        <v>519</v>
      </c>
      <c r="G77" s="97" t="s">
        <v>34</v>
      </c>
      <c r="H77" s="97" t="s">
        <v>520</v>
      </c>
      <c r="I77" s="98">
        <v>738</v>
      </c>
      <c r="J77" s="99">
        <v>26</v>
      </c>
      <c r="K77" s="100">
        <v>750</v>
      </c>
      <c r="L77" s="99">
        <v>1560</v>
      </c>
      <c r="M77" s="97" t="s">
        <v>114</v>
      </c>
      <c r="N77" s="97" t="s">
        <v>521</v>
      </c>
      <c r="O77" s="97" t="s">
        <v>522</v>
      </c>
      <c r="P77" s="97" t="s">
        <v>63</v>
      </c>
      <c r="Q77" s="101">
        <v>7878631000</v>
      </c>
      <c r="R77" s="101">
        <v>7878636559</v>
      </c>
      <c r="S77" s="102" t="s">
        <v>523</v>
      </c>
      <c r="T77" s="103" t="s">
        <v>524</v>
      </c>
      <c r="U77" s="580">
        <f>K77+K78+K79</f>
        <v>1035</v>
      </c>
      <c r="V77" s="1"/>
      <c r="W77" s="97" t="s">
        <v>525</v>
      </c>
      <c r="X77" s="97" t="s">
        <v>34</v>
      </c>
      <c r="Y77" s="97" t="s">
        <v>520</v>
      </c>
      <c r="Z77" s="98">
        <v>7387001</v>
      </c>
    </row>
    <row r="78" spans="1:26" ht="22.5" x14ac:dyDescent="0.25">
      <c r="A78" s="96">
        <f t="shared" ref="A78:A79" si="2">+A77+1</f>
        <v>3</v>
      </c>
      <c r="B78" s="97" t="s">
        <v>526</v>
      </c>
      <c r="C78" s="97" t="s">
        <v>76</v>
      </c>
      <c r="D78" s="276">
        <v>18.354523</v>
      </c>
      <c r="E78" s="276">
        <v>-65.629498999999996</v>
      </c>
      <c r="F78" s="97" t="s">
        <v>519</v>
      </c>
      <c r="G78" s="97" t="s">
        <v>34</v>
      </c>
      <c r="H78" s="97" t="s">
        <v>520</v>
      </c>
      <c r="I78" s="98">
        <v>738</v>
      </c>
      <c r="J78" s="99">
        <v>2</v>
      </c>
      <c r="K78" s="100">
        <v>167</v>
      </c>
      <c r="L78" s="99">
        <v>900</v>
      </c>
      <c r="M78" s="97" t="s">
        <v>107</v>
      </c>
      <c r="N78" s="97" t="s">
        <v>527</v>
      </c>
      <c r="O78" s="97" t="s">
        <v>528</v>
      </c>
      <c r="P78" s="97" t="s">
        <v>529</v>
      </c>
      <c r="Q78" s="101">
        <v>7878631000</v>
      </c>
      <c r="R78" s="101">
        <v>7878636559</v>
      </c>
      <c r="S78" s="102" t="s">
        <v>530</v>
      </c>
      <c r="T78" s="103" t="s">
        <v>531</v>
      </c>
      <c r="U78" s="580"/>
      <c r="V78" s="1"/>
      <c r="W78" s="97" t="s">
        <v>525</v>
      </c>
      <c r="X78" s="97" t="s">
        <v>34</v>
      </c>
      <c r="Y78" s="97" t="s">
        <v>520</v>
      </c>
      <c r="Z78" s="98">
        <v>7387001</v>
      </c>
    </row>
    <row r="79" spans="1:26" ht="22.5" x14ac:dyDescent="0.25">
      <c r="A79" s="104">
        <f t="shared" si="2"/>
        <v>4</v>
      </c>
      <c r="B79" s="52" t="s">
        <v>532</v>
      </c>
      <c r="C79" s="52" t="s">
        <v>25</v>
      </c>
      <c r="D79" s="269">
        <v>18.334955000000001</v>
      </c>
      <c r="E79" s="269">
        <v>-65.636449999999996</v>
      </c>
      <c r="F79" s="52" t="s">
        <v>533</v>
      </c>
      <c r="G79" s="52" t="s">
        <v>534</v>
      </c>
      <c r="H79" s="52" t="s">
        <v>520</v>
      </c>
      <c r="I79" s="53">
        <v>740</v>
      </c>
      <c r="J79" s="54">
        <v>3</v>
      </c>
      <c r="K79" s="91">
        <v>118</v>
      </c>
      <c r="L79" s="54">
        <v>69</v>
      </c>
      <c r="M79" s="52" t="s">
        <v>114</v>
      </c>
      <c r="N79" s="52" t="s">
        <v>535</v>
      </c>
      <c r="O79" s="52" t="s">
        <v>536</v>
      </c>
      <c r="P79" s="52" t="s">
        <v>174</v>
      </c>
      <c r="Q79" s="55">
        <v>7878606000</v>
      </c>
      <c r="R79" s="55">
        <v>7878605053</v>
      </c>
      <c r="S79" s="93" t="s">
        <v>537</v>
      </c>
      <c r="T79" s="56" t="s">
        <v>538</v>
      </c>
      <c r="U79" s="580"/>
      <c r="V79" s="1"/>
      <c r="W79" s="52" t="s">
        <v>539</v>
      </c>
      <c r="X79" s="52" t="s">
        <v>534</v>
      </c>
      <c r="Y79" s="52" t="s">
        <v>520</v>
      </c>
      <c r="Z79" s="53">
        <v>740</v>
      </c>
    </row>
    <row r="80" spans="1:26" x14ac:dyDescent="0.25">
      <c r="A80" s="104">
        <f>+A79+1</f>
        <v>5</v>
      </c>
      <c r="B80" s="105" t="s">
        <v>540</v>
      </c>
      <c r="C80" s="105" t="s">
        <v>25</v>
      </c>
      <c r="D80" s="269">
        <v>18.082018000000001</v>
      </c>
      <c r="E80" s="269">
        <v>-65.799228999999997</v>
      </c>
      <c r="F80" s="105" t="s">
        <v>541</v>
      </c>
      <c r="G80" s="105"/>
      <c r="H80" s="105" t="s">
        <v>542</v>
      </c>
      <c r="I80" s="106">
        <v>791</v>
      </c>
      <c r="J80" s="107">
        <v>7</v>
      </c>
      <c r="K80" s="108">
        <v>104</v>
      </c>
      <c r="L80" s="107">
        <v>85</v>
      </c>
      <c r="M80" s="105" t="s">
        <v>296</v>
      </c>
      <c r="N80" s="105" t="s">
        <v>543</v>
      </c>
      <c r="O80" s="105" t="s">
        <v>544</v>
      </c>
      <c r="P80" s="105" t="s">
        <v>32</v>
      </c>
      <c r="Q80" s="109" t="s">
        <v>545</v>
      </c>
      <c r="R80" s="109"/>
      <c r="S80" s="94" t="s">
        <v>546</v>
      </c>
      <c r="T80" s="110" t="s">
        <v>547</v>
      </c>
      <c r="U80" s="598">
        <f>+K80+K81</f>
        <v>211</v>
      </c>
      <c r="V80" s="1"/>
      <c r="W80" s="52"/>
      <c r="X80" s="52"/>
      <c r="Y80" s="52"/>
      <c r="Z80" s="53"/>
    </row>
    <row r="81" spans="1:26" ht="30" x14ac:dyDescent="0.25">
      <c r="A81" s="104">
        <f t="shared" ref="A81:A90" si="3">+A80+1</f>
        <v>6</v>
      </c>
      <c r="B81" s="46" t="s">
        <v>1233</v>
      </c>
      <c r="C81" s="46" t="s">
        <v>244</v>
      </c>
      <c r="D81" s="269">
        <v>18.088812999999998</v>
      </c>
      <c r="E81" s="269">
        <v>-65.797049000000001</v>
      </c>
      <c r="F81" s="46" t="s">
        <v>549</v>
      </c>
      <c r="G81" s="46" t="s">
        <v>550</v>
      </c>
      <c r="H81" s="46" t="s">
        <v>542</v>
      </c>
      <c r="I81" s="47">
        <v>791</v>
      </c>
      <c r="J81" s="48">
        <v>7</v>
      </c>
      <c r="K81" s="91">
        <v>107</v>
      </c>
      <c r="L81" s="48">
        <v>101</v>
      </c>
      <c r="M81" s="46" t="s">
        <v>29</v>
      </c>
      <c r="N81" s="46" t="s">
        <v>1234</v>
      </c>
      <c r="O81" s="46" t="s">
        <v>1235</v>
      </c>
      <c r="P81" s="46" t="s">
        <v>53</v>
      </c>
      <c r="Q81" s="49" t="s">
        <v>553</v>
      </c>
      <c r="R81" s="49" t="s">
        <v>34</v>
      </c>
      <c r="S81" s="60" t="s">
        <v>554</v>
      </c>
      <c r="T81" s="50" t="s">
        <v>1236</v>
      </c>
      <c r="U81" s="599"/>
      <c r="V81" s="1"/>
      <c r="W81" s="46"/>
      <c r="X81" s="46"/>
      <c r="Y81" s="46"/>
      <c r="Z81" s="47"/>
    </row>
    <row r="82" spans="1:26" ht="22.5" x14ac:dyDescent="0.25">
      <c r="A82" s="104">
        <f t="shared" si="3"/>
        <v>7</v>
      </c>
      <c r="B82" s="88" t="s">
        <v>556</v>
      </c>
      <c r="C82" s="88" t="s">
        <v>82</v>
      </c>
      <c r="D82" s="269">
        <v>18.37773</v>
      </c>
      <c r="E82" s="269">
        <v>-65.716221000000004</v>
      </c>
      <c r="F82" s="88" t="s">
        <v>557</v>
      </c>
      <c r="G82" s="88" t="s">
        <v>34</v>
      </c>
      <c r="H82" s="88" t="s">
        <v>558</v>
      </c>
      <c r="I82" s="89">
        <v>773</v>
      </c>
      <c r="J82" s="90">
        <v>1</v>
      </c>
      <c r="K82" s="91">
        <v>17</v>
      </c>
      <c r="L82" s="90">
        <v>21</v>
      </c>
      <c r="M82" s="88" t="s">
        <v>559</v>
      </c>
      <c r="N82" s="88" t="s">
        <v>560</v>
      </c>
      <c r="O82" s="88" t="s">
        <v>561</v>
      </c>
      <c r="P82" s="88" t="s">
        <v>53</v>
      </c>
      <c r="Q82" s="92">
        <v>7878891713</v>
      </c>
      <c r="R82" s="92">
        <v>7878894319</v>
      </c>
      <c r="S82" s="93" t="s">
        <v>562</v>
      </c>
      <c r="T82" s="94" t="s">
        <v>563</v>
      </c>
      <c r="U82" s="600">
        <f>K82+K83</f>
        <v>32</v>
      </c>
      <c r="V82" s="1"/>
      <c r="W82" s="88" t="s">
        <v>564</v>
      </c>
      <c r="X82" s="88" t="s">
        <v>34</v>
      </c>
      <c r="Y82" s="88" t="s">
        <v>558</v>
      </c>
      <c r="Z82" s="89">
        <v>773</v>
      </c>
    </row>
    <row r="83" spans="1:26" ht="22.5" x14ac:dyDescent="0.25">
      <c r="A83" s="104">
        <f t="shared" si="3"/>
        <v>8</v>
      </c>
      <c r="B83" s="88" t="s">
        <v>565</v>
      </c>
      <c r="C83" s="88" t="s">
        <v>566</v>
      </c>
      <c r="D83" s="269">
        <v>18.381287</v>
      </c>
      <c r="E83" s="269">
        <v>-65.745228999999995</v>
      </c>
      <c r="F83" s="88" t="s">
        <v>567</v>
      </c>
      <c r="G83" s="88" t="s">
        <v>34</v>
      </c>
      <c r="H83" s="88" t="s">
        <v>558</v>
      </c>
      <c r="I83" s="89">
        <v>773</v>
      </c>
      <c r="J83" s="90">
        <v>1</v>
      </c>
      <c r="K83" s="91">
        <v>15</v>
      </c>
      <c r="L83" s="90">
        <v>4</v>
      </c>
      <c r="M83" s="88" t="s">
        <v>40</v>
      </c>
      <c r="N83" s="88" t="s">
        <v>568</v>
      </c>
      <c r="O83" s="88" t="s">
        <v>569</v>
      </c>
      <c r="P83" s="88" t="s">
        <v>43</v>
      </c>
      <c r="Q83" s="92">
        <v>7878895555</v>
      </c>
      <c r="R83" s="92">
        <v>7878895152</v>
      </c>
      <c r="S83" s="93" t="s">
        <v>570</v>
      </c>
      <c r="T83" s="94" t="s">
        <v>571</v>
      </c>
      <c r="U83" s="600"/>
      <c r="V83" s="1"/>
      <c r="W83" s="88" t="s">
        <v>572</v>
      </c>
      <c r="X83" s="88" t="s">
        <v>573</v>
      </c>
      <c r="Y83" s="88" t="s">
        <v>558</v>
      </c>
      <c r="Z83" s="89">
        <v>773</v>
      </c>
    </row>
    <row r="84" spans="1:26" ht="22.5" x14ac:dyDescent="0.25">
      <c r="A84" s="104">
        <f t="shared" si="3"/>
        <v>9</v>
      </c>
      <c r="B84" s="52" t="s">
        <v>574</v>
      </c>
      <c r="C84" s="52" t="s">
        <v>566</v>
      </c>
      <c r="D84" s="269">
        <v>18.003052</v>
      </c>
      <c r="E84" s="269">
        <v>-65.875912</v>
      </c>
      <c r="F84" s="52" t="s">
        <v>575</v>
      </c>
      <c r="G84" s="52" t="s">
        <v>576</v>
      </c>
      <c r="H84" s="52" t="s">
        <v>577</v>
      </c>
      <c r="I84" s="53">
        <v>707</v>
      </c>
      <c r="J84" s="54">
        <v>4</v>
      </c>
      <c r="K84" s="91">
        <v>52</v>
      </c>
      <c r="L84" s="54">
        <v>35</v>
      </c>
      <c r="M84" s="52" t="s">
        <v>40</v>
      </c>
      <c r="N84" s="52" t="s">
        <v>41</v>
      </c>
      <c r="O84" s="52" t="s">
        <v>578</v>
      </c>
      <c r="P84" s="52" t="s">
        <v>43</v>
      </c>
      <c r="Q84" s="55">
        <v>7878613330</v>
      </c>
      <c r="R84" s="55" t="s">
        <v>34</v>
      </c>
      <c r="S84" s="93" t="s">
        <v>579</v>
      </c>
      <c r="T84" s="56" t="s">
        <v>580</v>
      </c>
      <c r="U84" s="111">
        <f>K84</f>
        <v>52</v>
      </c>
      <c r="V84" s="1"/>
      <c r="W84" s="52" t="s">
        <v>581</v>
      </c>
      <c r="X84" s="52" t="s">
        <v>34</v>
      </c>
      <c r="Y84" s="52" t="s">
        <v>582</v>
      </c>
      <c r="Z84" s="53">
        <v>767</v>
      </c>
    </row>
    <row r="85" spans="1:26" ht="30" x14ac:dyDescent="0.25">
      <c r="A85" s="104">
        <f t="shared" si="3"/>
        <v>10</v>
      </c>
      <c r="B85" s="52" t="s">
        <v>583</v>
      </c>
      <c r="C85" s="52" t="s">
        <v>213</v>
      </c>
      <c r="D85" s="269">
        <v>18.259630000000001</v>
      </c>
      <c r="E85" s="269">
        <v>-65.795192999999998</v>
      </c>
      <c r="F85" s="52" t="s">
        <v>584</v>
      </c>
      <c r="G85" s="52" t="s">
        <v>585</v>
      </c>
      <c r="H85" s="52" t="s">
        <v>586</v>
      </c>
      <c r="I85" s="53">
        <v>719</v>
      </c>
      <c r="J85" s="54">
        <v>0</v>
      </c>
      <c r="K85" s="91">
        <v>3</v>
      </c>
      <c r="L85" s="54">
        <v>2</v>
      </c>
      <c r="M85" s="52" t="s">
        <v>296</v>
      </c>
      <c r="N85" s="52" t="s">
        <v>587</v>
      </c>
      <c r="O85" s="52" t="s">
        <v>588</v>
      </c>
      <c r="P85" s="52" t="s">
        <v>43</v>
      </c>
      <c r="Q85" s="55" t="s">
        <v>589</v>
      </c>
      <c r="R85" s="55"/>
      <c r="S85" s="93" t="s">
        <v>590</v>
      </c>
      <c r="T85" s="56" t="s">
        <v>591</v>
      </c>
      <c r="U85" s="38">
        <f>+K85</f>
        <v>3</v>
      </c>
      <c r="V85" s="57"/>
      <c r="W85" s="52"/>
      <c r="X85" s="52"/>
      <c r="Y85" s="52"/>
      <c r="Z85" s="53"/>
    </row>
    <row r="86" spans="1:26" ht="22.5" x14ac:dyDescent="0.25">
      <c r="A86" s="104">
        <f>+A85+1</f>
        <v>11</v>
      </c>
      <c r="B86" s="52" t="s">
        <v>592</v>
      </c>
      <c r="C86" s="52" t="s">
        <v>25</v>
      </c>
      <c r="D86" s="269">
        <v>18.412479999999999</v>
      </c>
      <c r="E86" s="269">
        <v>-65.819777000000002</v>
      </c>
      <c r="F86" s="52" t="s">
        <v>593</v>
      </c>
      <c r="G86" s="52" t="s">
        <v>594</v>
      </c>
      <c r="H86" s="52" t="s">
        <v>595</v>
      </c>
      <c r="I86" s="53">
        <v>745</v>
      </c>
      <c r="J86" s="54">
        <v>7</v>
      </c>
      <c r="K86" s="91">
        <v>139</v>
      </c>
      <c r="L86" s="54">
        <v>2</v>
      </c>
      <c r="M86" s="52" t="s">
        <v>114</v>
      </c>
      <c r="N86" s="52" t="s">
        <v>122</v>
      </c>
      <c r="O86" s="52" t="s">
        <v>194</v>
      </c>
      <c r="P86" s="52" t="s">
        <v>63</v>
      </c>
      <c r="Q86" s="55">
        <v>7878098000</v>
      </c>
      <c r="R86" s="35">
        <v>7878098025</v>
      </c>
      <c r="S86" s="72" t="s">
        <v>596</v>
      </c>
      <c r="T86" s="43" t="s">
        <v>597</v>
      </c>
      <c r="U86" s="580"/>
      <c r="V86" s="57"/>
      <c r="W86" s="52" t="s">
        <v>438</v>
      </c>
      <c r="X86" s="52" t="s">
        <v>34</v>
      </c>
      <c r="Y86" s="52" t="s">
        <v>89</v>
      </c>
      <c r="Z86" s="53">
        <v>936</v>
      </c>
    </row>
    <row r="87" spans="1:26" ht="78.75" x14ac:dyDescent="0.25">
      <c r="A87" s="104">
        <f t="shared" si="3"/>
        <v>12</v>
      </c>
      <c r="B87" s="52" t="s">
        <v>598</v>
      </c>
      <c r="C87" s="52" t="s">
        <v>213</v>
      </c>
      <c r="D87" s="271">
        <v>18.335789999999999</v>
      </c>
      <c r="E87" s="271">
        <v>-65.813811999999999</v>
      </c>
      <c r="F87" s="52" t="s">
        <v>599</v>
      </c>
      <c r="G87" s="52" t="s">
        <v>600</v>
      </c>
      <c r="H87" s="52" t="s">
        <v>595</v>
      </c>
      <c r="I87" s="53">
        <v>745</v>
      </c>
      <c r="J87" s="54">
        <v>0</v>
      </c>
      <c r="K87" s="91">
        <v>3</v>
      </c>
      <c r="L87" s="54">
        <v>2</v>
      </c>
      <c r="M87" s="52" t="s">
        <v>601</v>
      </c>
      <c r="N87" s="52" t="s">
        <v>602</v>
      </c>
      <c r="O87" s="52" t="s">
        <v>603</v>
      </c>
      <c r="P87" s="52" t="s">
        <v>604</v>
      </c>
      <c r="Q87" s="55">
        <v>7873786190</v>
      </c>
      <c r="R87" s="55" t="s">
        <v>34</v>
      </c>
      <c r="S87" s="93" t="s">
        <v>605</v>
      </c>
      <c r="T87" s="56" t="s">
        <v>606</v>
      </c>
      <c r="U87" s="580"/>
      <c r="V87" s="1"/>
      <c r="W87" s="52" t="s">
        <v>599</v>
      </c>
      <c r="X87" s="112" t="s">
        <v>607</v>
      </c>
      <c r="Y87" s="52" t="s">
        <v>595</v>
      </c>
      <c r="Z87" s="53">
        <v>745</v>
      </c>
    </row>
    <row r="88" spans="1:26" ht="45" x14ac:dyDescent="0.25">
      <c r="A88" s="104">
        <f t="shared" si="3"/>
        <v>13</v>
      </c>
      <c r="B88" s="52" t="s">
        <v>608</v>
      </c>
      <c r="C88" s="52" t="s">
        <v>213</v>
      </c>
      <c r="D88" s="269">
        <v>18.375688</v>
      </c>
      <c r="E88" s="269">
        <v>-65.823031</v>
      </c>
      <c r="F88" s="52" t="s">
        <v>609</v>
      </c>
      <c r="G88" s="52" t="s">
        <v>610</v>
      </c>
      <c r="H88" s="52" t="s">
        <v>595</v>
      </c>
      <c r="I88" s="53">
        <v>745</v>
      </c>
      <c r="J88" s="54">
        <v>0</v>
      </c>
      <c r="K88" s="91">
        <v>4</v>
      </c>
      <c r="L88" s="54">
        <v>5</v>
      </c>
      <c r="M88" s="52" t="s">
        <v>611</v>
      </c>
      <c r="N88" s="52" t="s">
        <v>612</v>
      </c>
      <c r="O88" s="52" t="s">
        <v>613</v>
      </c>
      <c r="P88" s="52" t="s">
        <v>604</v>
      </c>
      <c r="Q88" s="55" t="s">
        <v>1237</v>
      </c>
      <c r="R88" s="55" t="s">
        <v>34</v>
      </c>
      <c r="S88" s="93" t="s">
        <v>615</v>
      </c>
      <c r="T88" s="52" t="s">
        <v>1238</v>
      </c>
      <c r="U88" s="580"/>
      <c r="V88" s="1"/>
      <c r="W88" s="52" t="s">
        <v>617</v>
      </c>
      <c r="X88" s="52" t="s">
        <v>610</v>
      </c>
      <c r="Y88" s="52" t="s">
        <v>595</v>
      </c>
      <c r="Z88" s="53">
        <v>745</v>
      </c>
    </row>
    <row r="89" spans="1:26" ht="33.75" x14ac:dyDescent="0.25">
      <c r="A89" s="104">
        <f t="shared" si="3"/>
        <v>14</v>
      </c>
      <c r="B89" s="46" t="s">
        <v>618</v>
      </c>
      <c r="C89" s="46" t="s">
        <v>244</v>
      </c>
      <c r="D89" s="269">
        <v>18.389037999999999</v>
      </c>
      <c r="E89" s="269">
        <v>-65.756673000000006</v>
      </c>
      <c r="F89" s="46" t="s">
        <v>619</v>
      </c>
      <c r="G89" s="46" t="s">
        <v>34</v>
      </c>
      <c r="H89" s="46" t="s">
        <v>595</v>
      </c>
      <c r="I89" s="47">
        <v>745</v>
      </c>
      <c r="J89" s="48">
        <v>9</v>
      </c>
      <c r="K89" s="91">
        <v>400</v>
      </c>
      <c r="L89" s="48">
        <v>603</v>
      </c>
      <c r="M89" s="46" t="s">
        <v>114</v>
      </c>
      <c r="N89" s="46" t="s">
        <v>620</v>
      </c>
      <c r="O89" s="46" t="s">
        <v>621</v>
      </c>
      <c r="P89" s="46" t="s">
        <v>63</v>
      </c>
      <c r="Q89" s="49">
        <v>7878886000</v>
      </c>
      <c r="R89" s="49">
        <v>7878886235</v>
      </c>
      <c r="S89" s="93" t="s">
        <v>622</v>
      </c>
      <c r="T89" s="50" t="s">
        <v>623</v>
      </c>
      <c r="U89" s="580"/>
      <c r="V89" s="1"/>
      <c r="W89" s="97" t="s">
        <v>624</v>
      </c>
      <c r="X89" s="97" t="s">
        <v>34</v>
      </c>
      <c r="Y89" s="97" t="s">
        <v>595</v>
      </c>
      <c r="Z89" s="98">
        <v>745</v>
      </c>
    </row>
    <row r="90" spans="1:26" ht="22.5" x14ac:dyDescent="0.25">
      <c r="A90" s="104">
        <f t="shared" si="3"/>
        <v>15</v>
      </c>
      <c r="B90" s="46" t="s">
        <v>625</v>
      </c>
      <c r="C90" s="46" t="s">
        <v>626</v>
      </c>
      <c r="D90" s="269">
        <v>18.389008</v>
      </c>
      <c r="E90" s="269">
        <v>-65.756534000000002</v>
      </c>
      <c r="F90" s="46" t="s">
        <v>619</v>
      </c>
      <c r="G90" s="46" t="s">
        <v>627</v>
      </c>
      <c r="H90" s="46" t="s">
        <v>628</v>
      </c>
      <c r="I90" s="47">
        <v>745</v>
      </c>
      <c r="J90" s="48">
        <v>18</v>
      </c>
      <c r="K90" s="91">
        <v>132</v>
      </c>
      <c r="L90" s="48">
        <v>37</v>
      </c>
      <c r="M90" s="46" t="s">
        <v>629</v>
      </c>
      <c r="N90" s="46" t="s">
        <v>630</v>
      </c>
      <c r="O90" s="46" t="s">
        <v>631</v>
      </c>
      <c r="P90" s="46" t="s">
        <v>63</v>
      </c>
      <c r="Q90" s="49" t="s">
        <v>632</v>
      </c>
      <c r="R90" s="49"/>
      <c r="S90" s="93" t="s">
        <v>633</v>
      </c>
      <c r="T90" s="50" t="s">
        <v>634</v>
      </c>
      <c r="U90" s="111"/>
      <c r="V90" s="1"/>
      <c r="W90" s="97"/>
      <c r="X90" s="97"/>
      <c r="Y90" s="97"/>
      <c r="Z90" s="98"/>
    </row>
    <row r="91" spans="1:26" ht="30" x14ac:dyDescent="0.25">
      <c r="A91" s="104">
        <f>+A90+1</f>
        <v>16</v>
      </c>
      <c r="B91" s="46" t="s">
        <v>635</v>
      </c>
      <c r="C91" s="46" t="s">
        <v>244</v>
      </c>
      <c r="D91" s="269">
        <v>18.417567999999999</v>
      </c>
      <c r="E91" s="269">
        <v>-65.793516999999994</v>
      </c>
      <c r="F91" s="46" t="s">
        <v>636</v>
      </c>
      <c r="G91" s="46" t="s">
        <v>637</v>
      </c>
      <c r="H91" s="46" t="s">
        <v>628</v>
      </c>
      <c r="I91" s="47">
        <v>745</v>
      </c>
      <c r="J91" s="48">
        <v>5</v>
      </c>
      <c r="K91" s="91">
        <v>312</v>
      </c>
      <c r="L91" s="48">
        <v>280</v>
      </c>
      <c r="M91" s="46" t="s">
        <v>60</v>
      </c>
      <c r="N91" s="46" t="s">
        <v>351</v>
      </c>
      <c r="O91" s="46" t="s">
        <v>352</v>
      </c>
      <c r="P91" s="46" t="s">
        <v>63</v>
      </c>
      <c r="Q91" s="49" t="s">
        <v>638</v>
      </c>
      <c r="R91" s="49"/>
      <c r="S91" s="93" t="s">
        <v>639</v>
      </c>
      <c r="T91" s="50" t="s">
        <v>640</v>
      </c>
      <c r="U91" s="111"/>
      <c r="V91" s="1"/>
      <c r="W91" s="97"/>
      <c r="X91" s="97"/>
      <c r="Y91" s="97"/>
      <c r="Z91" s="98"/>
    </row>
    <row r="92" spans="1:26" x14ac:dyDescent="0.25">
      <c r="A92" s="104">
        <f t="shared" ref="A92:A100" si="4">+A91+1</f>
        <v>17</v>
      </c>
      <c r="B92" s="46" t="s">
        <v>641</v>
      </c>
      <c r="C92" s="46" t="s">
        <v>82</v>
      </c>
      <c r="D92" s="269">
        <v>18.150524000000001</v>
      </c>
      <c r="E92" s="269">
        <v>-65.441593999999995</v>
      </c>
      <c r="F92" s="46" t="s">
        <v>642</v>
      </c>
      <c r="G92" s="46"/>
      <c r="H92" s="46" t="s">
        <v>643</v>
      </c>
      <c r="I92" s="47">
        <v>765</v>
      </c>
      <c r="J92" s="48">
        <v>1</v>
      </c>
      <c r="K92" s="91">
        <v>9</v>
      </c>
      <c r="L92" s="48">
        <v>4</v>
      </c>
      <c r="M92" s="46" t="s">
        <v>114</v>
      </c>
      <c r="N92" s="46" t="s">
        <v>172</v>
      </c>
      <c r="O92" s="46" t="s">
        <v>644</v>
      </c>
      <c r="P92" s="46" t="s">
        <v>174</v>
      </c>
      <c r="Q92" s="49" t="s">
        <v>645</v>
      </c>
      <c r="R92" s="49"/>
      <c r="S92" s="93" t="s">
        <v>646</v>
      </c>
      <c r="T92" s="50" t="s">
        <v>647</v>
      </c>
      <c r="U92" s="600"/>
      <c r="V92" s="1"/>
      <c r="W92" s="46"/>
      <c r="X92" s="46"/>
      <c r="Y92" s="46"/>
      <c r="Z92" s="47"/>
    </row>
    <row r="93" spans="1:26" ht="22.5" x14ac:dyDescent="0.25">
      <c r="A93" s="104">
        <f t="shared" si="4"/>
        <v>18</v>
      </c>
      <c r="B93" s="88" t="s">
        <v>648</v>
      </c>
      <c r="C93" s="88" t="s">
        <v>82</v>
      </c>
      <c r="D93" s="269">
        <v>18.098680000000002</v>
      </c>
      <c r="E93" s="269">
        <v>-65.486205999999996</v>
      </c>
      <c r="F93" s="88" t="s">
        <v>649</v>
      </c>
      <c r="G93" s="88" t="s">
        <v>650</v>
      </c>
      <c r="H93" s="88" t="s">
        <v>643</v>
      </c>
      <c r="I93" s="89">
        <v>765</v>
      </c>
      <c r="J93" s="90">
        <v>2</v>
      </c>
      <c r="K93" s="91">
        <v>16</v>
      </c>
      <c r="L93" s="90">
        <v>14</v>
      </c>
      <c r="M93" s="88" t="s">
        <v>114</v>
      </c>
      <c r="N93" s="88" t="s">
        <v>651</v>
      </c>
      <c r="O93" s="88" t="s">
        <v>652</v>
      </c>
      <c r="P93" s="88" t="s">
        <v>174</v>
      </c>
      <c r="Q93" s="92">
        <v>7877418525</v>
      </c>
      <c r="R93" s="92">
        <v>7877413215</v>
      </c>
      <c r="S93" s="93" t="s">
        <v>653</v>
      </c>
      <c r="T93" s="94" t="s">
        <v>654</v>
      </c>
      <c r="U93" s="600"/>
      <c r="V93" s="1"/>
      <c r="W93" s="88" t="s">
        <v>655</v>
      </c>
      <c r="X93" s="88" t="s">
        <v>34</v>
      </c>
      <c r="Y93" s="88" t="s">
        <v>643</v>
      </c>
      <c r="Z93" s="89">
        <v>765</v>
      </c>
    </row>
    <row r="94" spans="1:26" ht="22.5" x14ac:dyDescent="0.25">
      <c r="A94" s="104">
        <f t="shared" si="4"/>
        <v>19</v>
      </c>
      <c r="B94" s="88" t="s">
        <v>656</v>
      </c>
      <c r="C94" s="88" t="s">
        <v>82</v>
      </c>
      <c r="D94" s="269">
        <v>18.115338000000001</v>
      </c>
      <c r="E94" s="269">
        <v>-65.492262999999994</v>
      </c>
      <c r="F94" s="88" t="s">
        <v>657</v>
      </c>
      <c r="G94" s="88" t="s">
        <v>34</v>
      </c>
      <c r="H94" s="88" t="s">
        <v>643</v>
      </c>
      <c r="I94" s="89">
        <v>765</v>
      </c>
      <c r="J94" s="90">
        <v>1</v>
      </c>
      <c r="K94" s="91">
        <v>19</v>
      </c>
      <c r="L94" s="90">
        <v>8</v>
      </c>
      <c r="M94" s="88" t="s">
        <v>114</v>
      </c>
      <c r="N94" s="88" t="s">
        <v>658</v>
      </c>
      <c r="O94" s="88" t="s">
        <v>659</v>
      </c>
      <c r="P94" s="88" t="s">
        <v>63</v>
      </c>
      <c r="Q94" s="92" t="s">
        <v>660</v>
      </c>
      <c r="R94" s="92">
        <v>7877412797</v>
      </c>
      <c r="S94" s="93" t="s">
        <v>661</v>
      </c>
      <c r="T94" s="94" t="s">
        <v>662</v>
      </c>
      <c r="U94" s="600"/>
      <c r="V94" s="1"/>
      <c r="W94" s="88" t="s">
        <v>663</v>
      </c>
      <c r="X94" s="88" t="s">
        <v>34</v>
      </c>
      <c r="Y94" s="88" t="s">
        <v>643</v>
      </c>
      <c r="Z94" s="89">
        <v>7656733</v>
      </c>
    </row>
    <row r="95" spans="1:26" ht="22.5" x14ac:dyDescent="0.25">
      <c r="A95" s="104">
        <f t="shared" si="4"/>
        <v>20</v>
      </c>
      <c r="B95" s="46" t="s">
        <v>664</v>
      </c>
      <c r="C95" s="46" t="s">
        <v>82</v>
      </c>
      <c r="D95" s="269">
        <v>18.096001999999999</v>
      </c>
      <c r="E95" s="269">
        <v>-65.475628999999998</v>
      </c>
      <c r="F95" s="46" t="s">
        <v>665</v>
      </c>
      <c r="G95" s="46" t="s">
        <v>666</v>
      </c>
      <c r="H95" s="46" t="s">
        <v>643</v>
      </c>
      <c r="I95" s="47">
        <v>765</v>
      </c>
      <c r="J95" s="48">
        <v>1</v>
      </c>
      <c r="K95" s="91">
        <v>13</v>
      </c>
      <c r="L95" s="48">
        <v>5</v>
      </c>
      <c r="M95" s="46" t="s">
        <v>667</v>
      </c>
      <c r="N95" s="46" t="s">
        <v>668</v>
      </c>
      <c r="O95" s="46" t="s">
        <v>669</v>
      </c>
      <c r="P95" s="46" t="s">
        <v>63</v>
      </c>
      <c r="Q95" s="49" t="s">
        <v>670</v>
      </c>
      <c r="R95" s="49">
        <v>7877410663</v>
      </c>
      <c r="S95" s="93" t="s">
        <v>671</v>
      </c>
      <c r="T95" s="50" t="s">
        <v>672</v>
      </c>
      <c r="U95" s="600"/>
      <c r="V95" s="1"/>
      <c r="W95" s="46" t="s">
        <v>665</v>
      </c>
      <c r="X95" s="46" t="s">
        <v>666</v>
      </c>
      <c r="Y95" s="46" t="s">
        <v>643</v>
      </c>
      <c r="Z95" s="47">
        <v>765</v>
      </c>
    </row>
    <row r="96" spans="1:26" x14ac:dyDescent="0.25">
      <c r="A96" s="104">
        <f t="shared" si="4"/>
        <v>21</v>
      </c>
      <c r="B96" s="46" t="s">
        <v>673</v>
      </c>
      <c r="C96" s="46" t="s">
        <v>82</v>
      </c>
      <c r="D96" s="269">
        <v>18.097397000000001</v>
      </c>
      <c r="E96" s="269">
        <v>-65.477479000000002</v>
      </c>
      <c r="F96" s="46" t="s">
        <v>674</v>
      </c>
      <c r="G96" s="46"/>
      <c r="H96" s="46" t="s">
        <v>643</v>
      </c>
      <c r="I96" s="47">
        <v>765</v>
      </c>
      <c r="J96" s="48">
        <v>1</v>
      </c>
      <c r="K96" s="91">
        <v>12</v>
      </c>
      <c r="L96" s="48"/>
      <c r="M96" s="46" t="s">
        <v>60</v>
      </c>
      <c r="N96" s="46" t="s">
        <v>675</v>
      </c>
      <c r="O96" s="46" t="s">
        <v>676</v>
      </c>
      <c r="P96" s="46" t="s">
        <v>174</v>
      </c>
      <c r="Q96" s="49" t="s">
        <v>677</v>
      </c>
      <c r="R96" s="49"/>
      <c r="S96" s="93" t="s">
        <v>678</v>
      </c>
      <c r="T96" s="50" t="s">
        <v>679</v>
      </c>
      <c r="U96" s="600"/>
      <c r="V96" s="1"/>
      <c r="W96" s="46"/>
      <c r="X96" s="46"/>
      <c r="Y96" s="46"/>
      <c r="Z96" s="47"/>
    </row>
    <row r="97" spans="1:26" x14ac:dyDescent="0.25">
      <c r="A97" s="104">
        <f t="shared" si="4"/>
        <v>22</v>
      </c>
      <c r="B97" s="88" t="s">
        <v>680</v>
      </c>
      <c r="C97" s="88" t="s">
        <v>82</v>
      </c>
      <c r="D97" s="269">
        <v>18.146117</v>
      </c>
      <c r="E97" s="269">
        <v>-65.437907999999993</v>
      </c>
      <c r="F97" s="88" t="s">
        <v>681</v>
      </c>
      <c r="G97" s="88" t="s">
        <v>682</v>
      </c>
      <c r="H97" s="88" t="s">
        <v>643</v>
      </c>
      <c r="I97" s="89">
        <v>765</v>
      </c>
      <c r="J97" s="90">
        <v>1</v>
      </c>
      <c r="K97" s="91">
        <v>15</v>
      </c>
      <c r="L97" s="90">
        <v>6</v>
      </c>
      <c r="M97" s="88" t="s">
        <v>667</v>
      </c>
      <c r="N97" s="88" t="s">
        <v>683</v>
      </c>
      <c r="O97" s="88" t="s">
        <v>684</v>
      </c>
      <c r="P97" s="88" t="s">
        <v>174</v>
      </c>
      <c r="Q97" s="92">
        <v>7877414661</v>
      </c>
      <c r="R97" s="92">
        <v>7877412978</v>
      </c>
      <c r="S97" s="93" t="s">
        <v>685</v>
      </c>
      <c r="T97" s="94" t="s">
        <v>686</v>
      </c>
      <c r="U97" s="600"/>
      <c r="V97" s="1"/>
      <c r="W97" s="88" t="s">
        <v>687</v>
      </c>
      <c r="X97" s="88" t="s">
        <v>34</v>
      </c>
      <c r="Y97" s="88" t="s">
        <v>643</v>
      </c>
      <c r="Z97" s="89">
        <v>765</v>
      </c>
    </row>
    <row r="98" spans="1:26" ht="33.75" x14ac:dyDescent="0.25">
      <c r="A98" s="104">
        <f t="shared" si="4"/>
        <v>23</v>
      </c>
      <c r="B98" s="46" t="s">
        <v>688</v>
      </c>
      <c r="C98" s="46" t="s">
        <v>82</v>
      </c>
      <c r="D98" s="269">
        <v>18.101520000000001</v>
      </c>
      <c r="E98" s="269">
        <v>-65.476879999999994</v>
      </c>
      <c r="F98" s="46" t="s">
        <v>689</v>
      </c>
      <c r="G98" s="46" t="s">
        <v>666</v>
      </c>
      <c r="H98" s="46" t="s">
        <v>643</v>
      </c>
      <c r="I98" s="47">
        <v>765</v>
      </c>
      <c r="J98" s="48">
        <v>1</v>
      </c>
      <c r="K98" s="91">
        <v>7</v>
      </c>
      <c r="L98" s="48">
        <v>4</v>
      </c>
      <c r="M98" s="46" t="s">
        <v>667</v>
      </c>
      <c r="N98" s="46" t="s">
        <v>690</v>
      </c>
      <c r="O98" s="46" t="s">
        <v>691</v>
      </c>
      <c r="P98" s="46" t="s">
        <v>604</v>
      </c>
      <c r="Q98" s="49" t="s">
        <v>692</v>
      </c>
      <c r="R98" s="49" t="s">
        <v>34</v>
      </c>
      <c r="S98" s="93" t="s">
        <v>693</v>
      </c>
      <c r="T98" s="50" t="s">
        <v>694</v>
      </c>
      <c r="U98" s="600"/>
      <c r="V98" s="1"/>
      <c r="W98" s="97" t="s">
        <v>689</v>
      </c>
      <c r="X98" s="97" t="s">
        <v>666</v>
      </c>
      <c r="Y98" s="97" t="s">
        <v>643</v>
      </c>
      <c r="Z98" s="98">
        <v>765</v>
      </c>
    </row>
    <row r="99" spans="1:26" ht="22.5" x14ac:dyDescent="0.25">
      <c r="A99" s="104">
        <f>+A98+1</f>
        <v>24</v>
      </c>
      <c r="B99" s="52" t="s">
        <v>695</v>
      </c>
      <c r="C99" s="52" t="s">
        <v>25</v>
      </c>
      <c r="D99" s="269">
        <v>18.039372</v>
      </c>
      <c r="E99" s="269">
        <v>-65.834709000000004</v>
      </c>
      <c r="F99" s="52" t="s">
        <v>696</v>
      </c>
      <c r="G99" s="52" t="s">
        <v>697</v>
      </c>
      <c r="H99" s="52" t="s">
        <v>582</v>
      </c>
      <c r="I99" s="53">
        <v>767</v>
      </c>
      <c r="J99" s="54">
        <v>2</v>
      </c>
      <c r="K99" s="91">
        <v>26</v>
      </c>
      <c r="L99" s="54">
        <v>36</v>
      </c>
      <c r="M99" s="52" t="s">
        <v>296</v>
      </c>
      <c r="N99" s="52" t="s">
        <v>698</v>
      </c>
      <c r="O99" s="52" t="s">
        <v>578</v>
      </c>
      <c r="P99" s="52" t="s">
        <v>43</v>
      </c>
      <c r="Q99" s="55" t="s">
        <v>699</v>
      </c>
      <c r="R99" s="55"/>
      <c r="S99" s="93" t="s">
        <v>579</v>
      </c>
      <c r="T99" s="56" t="s">
        <v>580</v>
      </c>
      <c r="U99" s="601">
        <f>SUM(K99:K100)</f>
        <v>60</v>
      </c>
      <c r="V99" s="1"/>
      <c r="W99" s="52" t="s">
        <v>700</v>
      </c>
      <c r="X99" s="52"/>
      <c r="Y99" s="52" t="s">
        <v>582</v>
      </c>
      <c r="Z99" s="53">
        <v>767</v>
      </c>
    </row>
    <row r="100" spans="1:26" ht="23.25" thickBot="1" x14ac:dyDescent="0.3">
      <c r="A100" s="104">
        <f t="shared" si="4"/>
        <v>25</v>
      </c>
      <c r="B100" s="114" t="s">
        <v>701</v>
      </c>
      <c r="C100" s="114" t="s">
        <v>566</v>
      </c>
      <c r="D100" s="269">
        <v>18.039747999999999</v>
      </c>
      <c r="E100" s="269">
        <v>-65.835289000000003</v>
      </c>
      <c r="F100" s="114" t="s">
        <v>702</v>
      </c>
      <c r="G100" s="114" t="s">
        <v>703</v>
      </c>
      <c r="H100" s="114" t="s">
        <v>582</v>
      </c>
      <c r="I100" s="115">
        <v>767</v>
      </c>
      <c r="J100" s="116">
        <v>2</v>
      </c>
      <c r="K100" s="117">
        <v>34</v>
      </c>
      <c r="L100" s="116">
        <v>22</v>
      </c>
      <c r="M100" s="114" t="s">
        <v>40</v>
      </c>
      <c r="N100" s="114" t="s">
        <v>41</v>
      </c>
      <c r="O100" s="114" t="s">
        <v>578</v>
      </c>
      <c r="P100" s="114" t="s">
        <v>43</v>
      </c>
      <c r="Q100" s="118">
        <v>7878934423</v>
      </c>
      <c r="R100" s="118">
        <v>7878930291</v>
      </c>
      <c r="S100" s="93" t="s">
        <v>579</v>
      </c>
      <c r="T100" s="119" t="s">
        <v>580</v>
      </c>
      <c r="U100" s="602"/>
      <c r="V100" s="1"/>
      <c r="W100" s="114" t="s">
        <v>700</v>
      </c>
      <c r="X100" s="114" t="s">
        <v>34</v>
      </c>
      <c r="Y100" s="114" t="s">
        <v>582</v>
      </c>
      <c r="Z100" s="115">
        <v>767</v>
      </c>
    </row>
    <row r="101" spans="1:26" ht="15.75" thickBot="1" x14ac:dyDescent="0.3">
      <c r="A101" s="120"/>
      <c r="B101" s="121"/>
      <c r="C101" s="121"/>
      <c r="D101" s="121"/>
      <c r="E101" s="121"/>
      <c r="F101" s="121"/>
      <c r="G101" s="121"/>
      <c r="H101" s="121"/>
      <c r="I101" s="121"/>
      <c r="J101" s="122"/>
      <c r="K101" s="123">
        <f>SUM(K76:K100)</f>
        <v>2486</v>
      </c>
      <c r="L101" s="124"/>
      <c r="M101" s="121"/>
      <c r="N101" s="121"/>
      <c r="O101" s="121"/>
      <c r="P101" s="121"/>
      <c r="Q101" s="121"/>
      <c r="R101" s="121"/>
      <c r="S101" s="121"/>
      <c r="T101" s="121" t="s">
        <v>137</v>
      </c>
      <c r="U101" s="121"/>
      <c r="V101" s="1"/>
      <c r="W101" s="121"/>
      <c r="X101" s="121"/>
      <c r="Y101" s="121"/>
      <c r="Z101" s="121"/>
    </row>
    <row r="102" spans="1:26" ht="15.75" thickBot="1" x14ac:dyDescent="0.3">
      <c r="A102" s="125">
        <v>11</v>
      </c>
      <c r="B102" s="591" t="s">
        <v>704</v>
      </c>
      <c r="C102" s="591"/>
      <c r="D102" s="591"/>
      <c r="E102" s="591"/>
      <c r="F102" s="591"/>
      <c r="G102" s="591"/>
      <c r="H102" s="591"/>
      <c r="I102" s="591"/>
      <c r="J102" s="591"/>
      <c r="K102" s="591"/>
      <c r="L102" s="591"/>
      <c r="M102" s="591"/>
      <c r="N102" s="591"/>
      <c r="O102" s="591"/>
      <c r="P102" s="591"/>
      <c r="Q102" s="591"/>
      <c r="R102" s="591"/>
      <c r="S102" s="591"/>
      <c r="T102" s="591"/>
      <c r="U102" s="592"/>
      <c r="V102" s="126"/>
      <c r="W102" s="127"/>
      <c r="X102" s="128"/>
      <c r="Y102" s="128"/>
      <c r="Z102" s="129"/>
    </row>
    <row r="103" spans="1:26" ht="78.75" x14ac:dyDescent="0.25">
      <c r="A103" s="130">
        <v>1</v>
      </c>
      <c r="B103" s="131" t="s">
        <v>705</v>
      </c>
      <c r="C103" s="131" t="s">
        <v>76</v>
      </c>
      <c r="D103" s="269">
        <v>18.478235999999999</v>
      </c>
      <c r="E103" s="269">
        <v>-66.273904999999999</v>
      </c>
      <c r="F103" s="131" t="s">
        <v>706</v>
      </c>
      <c r="G103" s="131" t="s">
        <v>34</v>
      </c>
      <c r="H103" s="131" t="s">
        <v>707</v>
      </c>
      <c r="I103" s="132">
        <v>646</v>
      </c>
      <c r="J103" s="133">
        <v>0</v>
      </c>
      <c r="K103" s="134">
        <v>104</v>
      </c>
      <c r="L103" s="133">
        <v>48</v>
      </c>
      <c r="M103" s="131" t="s">
        <v>114</v>
      </c>
      <c r="N103" s="131" t="s">
        <v>708</v>
      </c>
      <c r="O103" s="131" t="s">
        <v>709</v>
      </c>
      <c r="P103" s="131" t="s">
        <v>124</v>
      </c>
      <c r="Q103" s="135">
        <v>7876260700</v>
      </c>
      <c r="R103" s="135">
        <v>7872782611</v>
      </c>
      <c r="S103" s="136" t="s">
        <v>710</v>
      </c>
      <c r="T103" s="137" t="s">
        <v>711</v>
      </c>
      <c r="U103" s="593">
        <f>SUM(K103:K107)</f>
        <v>585</v>
      </c>
      <c r="V103" s="1"/>
      <c r="W103" s="138" t="s">
        <v>706</v>
      </c>
      <c r="X103" s="138" t="s">
        <v>34</v>
      </c>
      <c r="Y103" s="138" t="s">
        <v>707</v>
      </c>
      <c r="Z103" s="139">
        <v>646</v>
      </c>
    </row>
    <row r="104" spans="1:26" ht="33.75" x14ac:dyDescent="0.25">
      <c r="A104" s="140">
        <f>+A103+1</f>
        <v>2</v>
      </c>
      <c r="B104" s="46" t="s">
        <v>712</v>
      </c>
      <c r="C104" s="46" t="s">
        <v>244</v>
      </c>
      <c r="D104" s="269">
        <v>18.474989000000001</v>
      </c>
      <c r="E104" s="269">
        <v>-66.300585999999996</v>
      </c>
      <c r="F104" s="46" t="s">
        <v>713</v>
      </c>
      <c r="G104" s="46" t="s">
        <v>34</v>
      </c>
      <c r="H104" s="46" t="s">
        <v>707</v>
      </c>
      <c r="I104" s="47">
        <v>6462000</v>
      </c>
      <c r="J104" s="48">
        <v>7</v>
      </c>
      <c r="K104" s="100">
        <v>130</v>
      </c>
      <c r="L104" s="48">
        <v>2</v>
      </c>
      <c r="M104" s="46" t="s">
        <v>40</v>
      </c>
      <c r="N104" s="46" t="s">
        <v>714</v>
      </c>
      <c r="O104" s="46" t="s">
        <v>715</v>
      </c>
      <c r="P104" s="46" t="s">
        <v>63</v>
      </c>
      <c r="Q104" s="49">
        <v>7872787200</v>
      </c>
      <c r="R104" s="49" t="s">
        <v>34</v>
      </c>
      <c r="S104" s="141" t="s">
        <v>716</v>
      </c>
      <c r="T104" s="50" t="s">
        <v>717</v>
      </c>
      <c r="U104" s="594"/>
      <c r="V104" s="1"/>
      <c r="W104" s="46" t="s">
        <v>713</v>
      </c>
      <c r="X104" s="46" t="s">
        <v>34</v>
      </c>
      <c r="Y104" s="46" t="s">
        <v>707</v>
      </c>
      <c r="Z104" s="47">
        <v>6462000</v>
      </c>
    </row>
    <row r="105" spans="1:26" ht="45" x14ac:dyDescent="0.25">
      <c r="A105" s="140">
        <f t="shared" ref="A105:A113" si="5">+A104+1</f>
        <v>3</v>
      </c>
      <c r="B105" s="143" t="s">
        <v>718</v>
      </c>
      <c r="C105" s="143" t="s">
        <v>76</v>
      </c>
      <c r="D105" s="269">
        <v>18.463446000000001</v>
      </c>
      <c r="E105" s="269">
        <v>-66.300449</v>
      </c>
      <c r="F105" s="143" t="s">
        <v>719</v>
      </c>
      <c r="G105" s="143" t="s">
        <v>720</v>
      </c>
      <c r="H105" s="143" t="s">
        <v>707</v>
      </c>
      <c r="I105" s="144">
        <v>646</v>
      </c>
      <c r="J105" s="145">
        <v>1</v>
      </c>
      <c r="K105" s="146">
        <v>15</v>
      </c>
      <c r="L105" s="145">
        <v>4</v>
      </c>
      <c r="M105" s="143" t="s">
        <v>114</v>
      </c>
      <c r="N105" s="143" t="s">
        <v>721</v>
      </c>
      <c r="O105" s="143" t="s">
        <v>722</v>
      </c>
      <c r="P105" s="143" t="s">
        <v>723</v>
      </c>
      <c r="Q105" s="147">
        <v>7876261008</v>
      </c>
      <c r="R105" s="147" t="s">
        <v>34</v>
      </c>
      <c r="S105" s="141" t="s">
        <v>724</v>
      </c>
      <c r="T105" s="148" t="s">
        <v>725</v>
      </c>
      <c r="U105" s="594"/>
      <c r="V105" s="1"/>
      <c r="W105" s="143" t="s">
        <v>726</v>
      </c>
      <c r="X105" s="143" t="s">
        <v>34</v>
      </c>
      <c r="Y105" s="143" t="s">
        <v>707</v>
      </c>
      <c r="Z105" s="144">
        <v>646</v>
      </c>
    </row>
    <row r="106" spans="1:26" ht="33.75" x14ac:dyDescent="0.25">
      <c r="A106" s="140">
        <f t="shared" si="5"/>
        <v>4</v>
      </c>
      <c r="B106" s="143" t="s">
        <v>727</v>
      </c>
      <c r="C106" s="143" t="s">
        <v>25</v>
      </c>
      <c r="D106" s="269">
        <v>18.477450999999999</v>
      </c>
      <c r="E106" s="269">
        <v>-66.273854</v>
      </c>
      <c r="F106" s="143" t="s">
        <v>728</v>
      </c>
      <c r="G106" s="143" t="s">
        <v>729</v>
      </c>
      <c r="H106" s="143" t="s">
        <v>707</v>
      </c>
      <c r="I106" s="144">
        <v>646</v>
      </c>
      <c r="J106" s="145">
        <v>16</v>
      </c>
      <c r="K106" s="146">
        <v>174</v>
      </c>
      <c r="L106" s="145">
        <v>145</v>
      </c>
      <c r="M106" s="143" t="s">
        <v>29</v>
      </c>
      <c r="N106" s="143" t="s">
        <v>730</v>
      </c>
      <c r="O106" s="143" t="s">
        <v>731</v>
      </c>
      <c r="P106" s="143" t="s">
        <v>63</v>
      </c>
      <c r="Q106" s="147">
        <v>7877966125</v>
      </c>
      <c r="R106" s="147">
        <v>7877966145</v>
      </c>
      <c r="S106" s="141" t="s">
        <v>732</v>
      </c>
      <c r="T106" s="148" t="s">
        <v>733</v>
      </c>
      <c r="U106" s="594"/>
      <c r="V106" s="1"/>
      <c r="W106" s="143" t="s">
        <v>728</v>
      </c>
      <c r="X106" s="143" t="s">
        <v>729</v>
      </c>
      <c r="Y106" s="143" t="s">
        <v>707</v>
      </c>
      <c r="Z106" s="144">
        <v>646</v>
      </c>
    </row>
    <row r="107" spans="1:26" ht="33.75" x14ac:dyDescent="0.25">
      <c r="A107" s="140">
        <f t="shared" si="5"/>
        <v>5</v>
      </c>
      <c r="B107" s="97" t="s">
        <v>734</v>
      </c>
      <c r="C107" s="97" t="s">
        <v>626</v>
      </c>
      <c r="D107" s="276">
        <v>18.474077999999999</v>
      </c>
      <c r="E107" s="276">
        <v>-66.320610000000002</v>
      </c>
      <c r="F107" s="97" t="s">
        <v>735</v>
      </c>
      <c r="G107" s="97" t="s">
        <v>736</v>
      </c>
      <c r="H107" s="97" t="s">
        <v>707</v>
      </c>
      <c r="I107" s="98">
        <v>646</v>
      </c>
      <c r="J107" s="99">
        <v>6</v>
      </c>
      <c r="K107" s="100">
        <v>162</v>
      </c>
      <c r="L107" s="99">
        <v>65</v>
      </c>
      <c r="M107" s="97" t="s">
        <v>114</v>
      </c>
      <c r="N107" s="97" t="s">
        <v>737</v>
      </c>
      <c r="O107" s="97" t="s">
        <v>738</v>
      </c>
      <c r="P107" s="97" t="s">
        <v>739</v>
      </c>
      <c r="Q107" s="101">
        <v>7877963000</v>
      </c>
      <c r="R107" s="101">
        <v>7877962270</v>
      </c>
      <c r="S107" s="277" t="s">
        <v>740</v>
      </c>
      <c r="T107" s="56" t="s">
        <v>741</v>
      </c>
      <c r="U107" s="594"/>
      <c r="V107" s="1"/>
      <c r="W107" s="97" t="s">
        <v>742</v>
      </c>
      <c r="X107" s="97" t="s">
        <v>0</v>
      </c>
      <c r="Y107" s="97" t="s">
        <v>707</v>
      </c>
      <c r="Z107" s="98">
        <v>646</v>
      </c>
    </row>
    <row r="108" spans="1:26" ht="22.5" x14ac:dyDescent="0.25">
      <c r="A108" s="140">
        <f t="shared" si="5"/>
        <v>6</v>
      </c>
      <c r="B108" s="52" t="s">
        <v>743</v>
      </c>
      <c r="C108" s="52" t="s">
        <v>566</v>
      </c>
      <c r="D108" s="269">
        <v>18.488374</v>
      </c>
      <c r="E108" s="269">
        <v>-66.789254</v>
      </c>
      <c r="F108" s="52" t="s">
        <v>744</v>
      </c>
      <c r="G108" s="52" t="s">
        <v>745</v>
      </c>
      <c r="H108" s="52" t="s">
        <v>746</v>
      </c>
      <c r="I108" s="53">
        <v>6592814</v>
      </c>
      <c r="J108" s="54">
        <v>1</v>
      </c>
      <c r="K108" s="146">
        <v>49</v>
      </c>
      <c r="L108" s="54">
        <v>13</v>
      </c>
      <c r="M108" s="52" t="s">
        <v>40</v>
      </c>
      <c r="N108" s="52" t="s">
        <v>747</v>
      </c>
      <c r="O108" s="52" t="s">
        <v>258</v>
      </c>
      <c r="P108" s="52" t="s">
        <v>43</v>
      </c>
      <c r="Q108" s="55">
        <v>7878981000</v>
      </c>
      <c r="R108" s="55">
        <v>7878987738</v>
      </c>
      <c r="S108" s="141" t="s">
        <v>748</v>
      </c>
      <c r="T108" s="56" t="s">
        <v>749</v>
      </c>
      <c r="U108" s="580">
        <f>SUM(K108:K109)</f>
        <v>73</v>
      </c>
      <c r="V108" s="1"/>
      <c r="W108" s="52" t="s">
        <v>750</v>
      </c>
      <c r="X108" s="52" t="s">
        <v>745</v>
      </c>
      <c r="Y108" s="52" t="s">
        <v>746</v>
      </c>
      <c r="Z108" s="53">
        <v>6592814</v>
      </c>
    </row>
    <row r="109" spans="1:26" ht="22.5" x14ac:dyDescent="0.25">
      <c r="A109" s="140">
        <f t="shared" si="5"/>
        <v>7</v>
      </c>
      <c r="B109" s="52" t="s">
        <v>751</v>
      </c>
      <c r="C109" s="52" t="s">
        <v>25</v>
      </c>
      <c r="D109" s="269">
        <v>18.489611</v>
      </c>
      <c r="E109" s="269">
        <v>-66.794973999999996</v>
      </c>
      <c r="F109" s="52" t="s">
        <v>752</v>
      </c>
      <c r="G109" s="52" t="s">
        <v>753</v>
      </c>
      <c r="H109" s="52" t="s">
        <v>746</v>
      </c>
      <c r="I109" s="53">
        <v>659</v>
      </c>
      <c r="J109" s="54">
        <v>2</v>
      </c>
      <c r="K109" s="146">
        <v>24</v>
      </c>
      <c r="L109" s="54">
        <v>20</v>
      </c>
      <c r="M109" s="52" t="s">
        <v>29</v>
      </c>
      <c r="N109" s="52" t="s">
        <v>754</v>
      </c>
      <c r="O109" s="52" t="s">
        <v>755</v>
      </c>
      <c r="P109" s="52" t="s">
        <v>756</v>
      </c>
      <c r="Q109" s="55">
        <v>7875442000</v>
      </c>
      <c r="R109" s="55">
        <v>7875442010</v>
      </c>
      <c r="S109" s="141" t="s">
        <v>757</v>
      </c>
      <c r="T109" s="56" t="s">
        <v>758</v>
      </c>
      <c r="U109" s="580"/>
      <c r="V109" s="1"/>
      <c r="W109" s="52" t="s">
        <v>759</v>
      </c>
      <c r="X109" s="52" t="s">
        <v>34</v>
      </c>
      <c r="Y109" s="52" t="s">
        <v>746</v>
      </c>
      <c r="Z109" s="53">
        <v>659</v>
      </c>
    </row>
    <row r="110" spans="1:26" ht="23.25" thickBot="1" x14ac:dyDescent="0.3">
      <c r="A110" s="140">
        <f t="shared" si="5"/>
        <v>8</v>
      </c>
      <c r="B110" s="143" t="s">
        <v>760</v>
      </c>
      <c r="C110" s="143" t="s">
        <v>25</v>
      </c>
      <c r="D110" s="269">
        <v>18.433344999999999</v>
      </c>
      <c r="E110" s="269">
        <v>-66.476429999999993</v>
      </c>
      <c r="F110" s="143" t="s">
        <v>761</v>
      </c>
      <c r="G110" s="143" t="s">
        <v>762</v>
      </c>
      <c r="H110" s="143" t="s">
        <v>763</v>
      </c>
      <c r="I110" s="144">
        <v>674</v>
      </c>
      <c r="J110" s="145">
        <v>7</v>
      </c>
      <c r="K110" s="146">
        <v>104</v>
      </c>
      <c r="L110" s="145">
        <v>129</v>
      </c>
      <c r="M110" s="143" t="s">
        <v>69</v>
      </c>
      <c r="N110" s="143" t="s">
        <v>764</v>
      </c>
      <c r="O110" s="143" t="s">
        <v>765</v>
      </c>
      <c r="P110" s="143" t="s">
        <v>32</v>
      </c>
      <c r="Q110" s="147">
        <v>7878541000</v>
      </c>
      <c r="R110" s="147">
        <v>7878541100</v>
      </c>
      <c r="S110" s="141" t="s">
        <v>766</v>
      </c>
      <c r="T110" s="148" t="s">
        <v>767</v>
      </c>
      <c r="U110" s="152">
        <f>K110</f>
        <v>104</v>
      </c>
      <c r="V110" s="1"/>
      <c r="W110" s="143" t="s">
        <v>768</v>
      </c>
      <c r="X110" s="143" t="s">
        <v>34</v>
      </c>
      <c r="Y110" s="143" t="s">
        <v>89</v>
      </c>
      <c r="Z110" s="144">
        <v>9364225</v>
      </c>
    </row>
    <row r="111" spans="1:26" ht="22.5" x14ac:dyDescent="0.25">
      <c r="A111" s="140">
        <f t="shared" si="5"/>
        <v>9</v>
      </c>
      <c r="B111" s="153" t="s">
        <v>769</v>
      </c>
      <c r="C111" s="153" t="s">
        <v>82</v>
      </c>
      <c r="D111" s="269">
        <v>18.469719000000001</v>
      </c>
      <c r="E111" s="269">
        <v>-66.717097999999993</v>
      </c>
      <c r="F111" s="153" t="s">
        <v>770</v>
      </c>
      <c r="G111" s="131" t="s">
        <v>34</v>
      </c>
      <c r="H111" s="153" t="s">
        <v>771</v>
      </c>
      <c r="I111" s="154">
        <v>613</v>
      </c>
      <c r="J111" s="155">
        <v>1</v>
      </c>
      <c r="K111" s="156">
        <v>10</v>
      </c>
      <c r="L111" s="155"/>
      <c r="M111" s="153" t="s">
        <v>40</v>
      </c>
      <c r="N111" s="153" t="s">
        <v>1239</v>
      </c>
      <c r="O111" s="153" t="s">
        <v>401</v>
      </c>
      <c r="P111" s="153" t="s">
        <v>774</v>
      </c>
      <c r="Q111" s="157" t="s">
        <v>775</v>
      </c>
      <c r="R111" s="157"/>
      <c r="S111" s="158"/>
      <c r="T111" s="159" t="s">
        <v>777</v>
      </c>
      <c r="U111" s="160">
        <f>+K111</f>
        <v>10</v>
      </c>
      <c r="V111" s="1"/>
      <c r="W111" s="153"/>
      <c r="X111" s="153"/>
      <c r="Y111" s="153"/>
      <c r="Z111" s="154"/>
    </row>
    <row r="112" spans="1:26" ht="22.5" x14ac:dyDescent="0.25">
      <c r="A112" s="140">
        <f t="shared" si="5"/>
        <v>10</v>
      </c>
      <c r="B112" s="153" t="s">
        <v>778</v>
      </c>
      <c r="C112" s="153" t="s">
        <v>213</v>
      </c>
      <c r="D112" s="278">
        <v>18.440054</v>
      </c>
      <c r="E112" s="273">
        <v>-66.391024999999999</v>
      </c>
      <c r="F112" s="153" t="s">
        <v>779</v>
      </c>
      <c r="G112" s="161" t="s">
        <v>780</v>
      </c>
      <c r="H112" s="153" t="s">
        <v>781</v>
      </c>
      <c r="I112" s="154">
        <v>693</v>
      </c>
      <c r="J112" s="155">
        <v>1</v>
      </c>
      <c r="K112" s="156">
        <v>4</v>
      </c>
      <c r="L112" s="155">
        <v>2</v>
      </c>
      <c r="M112" s="153" t="s">
        <v>296</v>
      </c>
      <c r="N112" s="153" t="s">
        <v>782</v>
      </c>
      <c r="O112" s="153" t="s">
        <v>458</v>
      </c>
      <c r="P112" s="153" t="s">
        <v>43</v>
      </c>
      <c r="Q112" s="157" t="s">
        <v>783</v>
      </c>
      <c r="R112" s="147" t="s">
        <v>34</v>
      </c>
      <c r="S112" s="158"/>
      <c r="T112" s="159" t="s">
        <v>784</v>
      </c>
      <c r="U112" s="160"/>
      <c r="V112" s="1"/>
      <c r="W112" s="153"/>
      <c r="X112" s="153"/>
      <c r="Y112" s="153"/>
      <c r="Z112" s="154"/>
    </row>
    <row r="113" spans="1:26" ht="34.5" thickBot="1" x14ac:dyDescent="0.3">
      <c r="A113" s="140">
        <f t="shared" si="5"/>
        <v>11</v>
      </c>
      <c r="B113" s="114" t="s">
        <v>785</v>
      </c>
      <c r="C113" s="114" t="s">
        <v>25</v>
      </c>
      <c r="D113" s="269">
        <v>18.456164999999999</v>
      </c>
      <c r="E113" s="269">
        <v>-66.181995999999998</v>
      </c>
      <c r="F113" s="114" t="s">
        <v>786</v>
      </c>
      <c r="G113" s="114" t="s">
        <v>34</v>
      </c>
      <c r="H113" s="114" t="s">
        <v>787</v>
      </c>
      <c r="I113" s="115">
        <v>949</v>
      </c>
      <c r="J113" s="116">
        <v>12</v>
      </c>
      <c r="K113" s="162">
        <v>60</v>
      </c>
      <c r="L113" s="116">
        <v>30</v>
      </c>
      <c r="M113" s="114" t="s">
        <v>29</v>
      </c>
      <c r="N113" s="114" t="s">
        <v>788</v>
      </c>
      <c r="O113" s="114" t="s">
        <v>789</v>
      </c>
      <c r="P113" s="114" t="s">
        <v>53</v>
      </c>
      <c r="Q113" s="118">
        <v>7876419090</v>
      </c>
      <c r="R113" s="118" t="s">
        <v>34</v>
      </c>
      <c r="S113" s="141" t="s">
        <v>790</v>
      </c>
      <c r="T113" s="119" t="s">
        <v>791</v>
      </c>
      <c r="U113" s="163">
        <f>K113</f>
        <v>60</v>
      </c>
      <c r="V113" s="1"/>
      <c r="W113" s="114" t="s">
        <v>792</v>
      </c>
      <c r="X113" s="114" t="s">
        <v>793</v>
      </c>
      <c r="Y113" s="114" t="s">
        <v>787</v>
      </c>
      <c r="Z113" s="115">
        <v>949</v>
      </c>
    </row>
    <row r="114" spans="1:26" ht="15.75" thickBot="1" x14ac:dyDescent="0.3">
      <c r="A114" s="120"/>
      <c r="B114" s="121"/>
      <c r="C114" s="121"/>
      <c r="D114" s="121"/>
      <c r="E114" s="121"/>
      <c r="F114" s="121"/>
      <c r="G114" s="121"/>
      <c r="H114" s="121"/>
      <c r="I114" s="121"/>
      <c r="J114" s="122"/>
      <c r="K114" s="164">
        <f>SUM(K103:K113)</f>
        <v>836</v>
      </c>
      <c r="L114" s="122"/>
      <c r="M114" s="121"/>
      <c r="N114" s="121"/>
      <c r="O114" s="121"/>
      <c r="P114" s="121"/>
      <c r="Q114" s="121"/>
      <c r="R114" s="121"/>
      <c r="S114" s="121"/>
      <c r="T114" s="121"/>
      <c r="U114" s="121"/>
      <c r="V114" s="1"/>
      <c r="W114" s="121"/>
      <c r="X114" s="121"/>
      <c r="Y114" s="121"/>
      <c r="Z114" s="121"/>
    </row>
    <row r="115" spans="1:26" ht="15.75" thickBot="1" x14ac:dyDescent="0.3">
      <c r="A115" s="165">
        <v>40</v>
      </c>
      <c r="B115" s="595" t="s">
        <v>794</v>
      </c>
      <c r="C115" s="595"/>
      <c r="D115" s="595"/>
      <c r="E115" s="595"/>
      <c r="F115" s="595"/>
      <c r="G115" s="595"/>
      <c r="H115" s="595"/>
      <c r="I115" s="595"/>
      <c r="J115" s="595"/>
      <c r="K115" s="595"/>
      <c r="L115" s="595"/>
      <c r="M115" s="595"/>
      <c r="N115" s="595"/>
      <c r="O115" s="595"/>
      <c r="P115" s="595"/>
      <c r="Q115" s="595"/>
      <c r="R115" s="595"/>
      <c r="S115" s="595"/>
      <c r="T115" s="595"/>
      <c r="U115" s="596"/>
      <c r="V115" s="1"/>
      <c r="W115" s="166"/>
      <c r="X115" s="167"/>
      <c r="Y115" s="167"/>
      <c r="Z115" s="168"/>
    </row>
    <row r="116" spans="1:26" ht="22.5" x14ac:dyDescent="0.25">
      <c r="A116" s="169">
        <v>1</v>
      </c>
      <c r="B116" s="170" t="s">
        <v>795</v>
      </c>
      <c r="C116" s="170" t="s">
        <v>25</v>
      </c>
      <c r="D116" s="269">
        <v>18.50102</v>
      </c>
      <c r="E116" s="269">
        <v>-67.140020000000007</v>
      </c>
      <c r="F116" s="170" t="s">
        <v>796</v>
      </c>
      <c r="G116" s="170" t="s">
        <v>797</v>
      </c>
      <c r="H116" s="170" t="s">
        <v>798</v>
      </c>
      <c r="I116" s="171">
        <v>605</v>
      </c>
      <c r="J116" s="172">
        <v>4</v>
      </c>
      <c r="K116" s="173">
        <v>152</v>
      </c>
      <c r="L116" s="172">
        <v>132</v>
      </c>
      <c r="M116" s="170" t="s">
        <v>40</v>
      </c>
      <c r="N116" s="170" t="s">
        <v>61</v>
      </c>
      <c r="O116" s="170" t="s">
        <v>799</v>
      </c>
      <c r="P116" s="170" t="s">
        <v>53</v>
      </c>
      <c r="Q116" s="174">
        <v>7876588000</v>
      </c>
      <c r="R116" s="174">
        <v>7876588020</v>
      </c>
      <c r="S116" s="175" t="s">
        <v>800</v>
      </c>
      <c r="T116" s="176" t="s">
        <v>801</v>
      </c>
      <c r="U116" s="597">
        <f>SUM(K116:K119)</f>
        <v>342</v>
      </c>
      <c r="V116" s="1"/>
      <c r="W116" s="170" t="s">
        <v>802</v>
      </c>
      <c r="X116" s="170" t="s">
        <v>34</v>
      </c>
      <c r="Y116" s="170" t="s">
        <v>798</v>
      </c>
      <c r="Z116" s="171">
        <v>604</v>
      </c>
    </row>
    <row r="117" spans="1:26" ht="22.5" x14ac:dyDescent="0.25">
      <c r="A117" s="169">
        <f>+A116+1</f>
        <v>2</v>
      </c>
      <c r="B117" s="170" t="s">
        <v>803</v>
      </c>
      <c r="C117" s="170" t="s">
        <v>25</v>
      </c>
      <c r="D117" s="279">
        <v>18.502614000000001</v>
      </c>
      <c r="E117" s="279">
        <v>-67.140570999999994</v>
      </c>
      <c r="F117" s="170" t="s">
        <v>804</v>
      </c>
      <c r="G117" s="170" t="s">
        <v>797</v>
      </c>
      <c r="H117" s="170" t="s">
        <v>798</v>
      </c>
      <c r="I117" s="171">
        <v>603</v>
      </c>
      <c r="J117" s="172"/>
      <c r="K117" s="173">
        <v>92</v>
      </c>
      <c r="L117" s="172"/>
      <c r="M117" s="170" t="s">
        <v>40</v>
      </c>
      <c r="N117" s="170" t="s">
        <v>805</v>
      </c>
      <c r="O117" s="170" t="s">
        <v>806</v>
      </c>
      <c r="P117" s="170" t="s">
        <v>43</v>
      </c>
      <c r="Q117" s="174" t="s">
        <v>807</v>
      </c>
      <c r="R117" s="174"/>
      <c r="S117" s="175" t="s">
        <v>808</v>
      </c>
      <c r="T117" s="176" t="s">
        <v>809</v>
      </c>
      <c r="U117" s="597"/>
      <c r="V117" s="1"/>
      <c r="W117" s="170"/>
      <c r="X117" s="170"/>
      <c r="Y117" s="170"/>
      <c r="Z117" s="171"/>
    </row>
    <row r="118" spans="1:26" ht="22.5" x14ac:dyDescent="0.25">
      <c r="A118" s="169">
        <f t="shared" ref="A118:A155" si="6">+A117+1</f>
        <v>3</v>
      </c>
      <c r="B118" s="177" t="s">
        <v>810</v>
      </c>
      <c r="C118" s="177" t="s">
        <v>82</v>
      </c>
      <c r="D118" s="269">
        <v>18.461924</v>
      </c>
      <c r="E118" s="269">
        <v>-67.152810000000002</v>
      </c>
      <c r="F118" s="177" t="s">
        <v>811</v>
      </c>
      <c r="G118" s="177" t="s">
        <v>812</v>
      </c>
      <c r="H118" s="177" t="s">
        <v>798</v>
      </c>
      <c r="I118" s="178">
        <v>605</v>
      </c>
      <c r="J118" s="179">
        <v>1</v>
      </c>
      <c r="K118" s="180">
        <v>24</v>
      </c>
      <c r="L118" s="179">
        <v>6</v>
      </c>
      <c r="M118" s="177" t="s">
        <v>40</v>
      </c>
      <c r="N118" s="177" t="s">
        <v>457</v>
      </c>
      <c r="O118" s="177" t="s">
        <v>813</v>
      </c>
      <c r="P118" s="177" t="s">
        <v>43</v>
      </c>
      <c r="Q118" s="181">
        <v>7878828341</v>
      </c>
      <c r="R118" s="181">
        <v>7878826818</v>
      </c>
      <c r="S118" s="175" t="s">
        <v>814</v>
      </c>
      <c r="T118" s="182" t="s">
        <v>815</v>
      </c>
      <c r="U118" s="588"/>
      <c r="V118" s="1"/>
      <c r="W118" s="177" t="s">
        <v>816</v>
      </c>
      <c r="X118" s="177" t="s">
        <v>34</v>
      </c>
      <c r="Y118" s="177" t="s">
        <v>798</v>
      </c>
      <c r="Z118" s="178">
        <v>605</v>
      </c>
    </row>
    <row r="119" spans="1:26" ht="22.5" x14ac:dyDescent="0.25">
      <c r="A119" s="169">
        <f t="shared" si="6"/>
        <v>4</v>
      </c>
      <c r="B119" s="177" t="s">
        <v>817</v>
      </c>
      <c r="C119" s="177" t="s">
        <v>566</v>
      </c>
      <c r="D119" s="269">
        <v>18.462344999999999</v>
      </c>
      <c r="E119" s="269">
        <v>-67.154857000000007</v>
      </c>
      <c r="F119" s="177" t="s">
        <v>818</v>
      </c>
      <c r="G119" s="177" t="s">
        <v>34</v>
      </c>
      <c r="H119" s="177" t="s">
        <v>798</v>
      </c>
      <c r="I119" s="178">
        <v>605</v>
      </c>
      <c r="J119" s="179">
        <v>3</v>
      </c>
      <c r="K119" s="180">
        <v>74</v>
      </c>
      <c r="L119" s="179">
        <v>13</v>
      </c>
      <c r="M119" s="177" t="s">
        <v>40</v>
      </c>
      <c r="N119" s="177" t="s">
        <v>819</v>
      </c>
      <c r="O119" s="177" t="s">
        <v>820</v>
      </c>
      <c r="P119" s="177" t="s">
        <v>43</v>
      </c>
      <c r="Q119" s="181">
        <v>7878828000</v>
      </c>
      <c r="R119" s="181">
        <v>7878821030</v>
      </c>
      <c r="S119" s="183" t="s">
        <v>821</v>
      </c>
      <c r="T119" s="182" t="s">
        <v>822</v>
      </c>
      <c r="U119" s="588"/>
      <c r="V119" s="1"/>
      <c r="W119" s="177" t="s">
        <v>823</v>
      </c>
      <c r="X119" s="177" t="s">
        <v>34</v>
      </c>
      <c r="Y119" s="177" t="s">
        <v>798</v>
      </c>
      <c r="Z119" s="178">
        <v>605</v>
      </c>
    </row>
    <row r="120" spans="1:26" ht="22.5" x14ac:dyDescent="0.25">
      <c r="A120" s="169">
        <f t="shared" si="6"/>
        <v>5</v>
      </c>
      <c r="B120" s="52" t="s">
        <v>824</v>
      </c>
      <c r="C120" s="52" t="s">
        <v>25</v>
      </c>
      <c r="D120" s="269">
        <v>18.295197999999999</v>
      </c>
      <c r="E120" s="269">
        <v>-67.209079000000003</v>
      </c>
      <c r="F120" s="52" t="s">
        <v>825</v>
      </c>
      <c r="G120" s="52" t="s">
        <v>826</v>
      </c>
      <c r="H120" s="52" t="s">
        <v>827</v>
      </c>
      <c r="I120" s="53">
        <v>610</v>
      </c>
      <c r="J120" s="54">
        <v>6</v>
      </c>
      <c r="K120" s="180">
        <v>118</v>
      </c>
      <c r="L120" s="54">
        <v>67</v>
      </c>
      <c r="M120" s="52" t="s">
        <v>40</v>
      </c>
      <c r="N120" s="52" t="s">
        <v>828</v>
      </c>
      <c r="O120" s="52" t="s">
        <v>829</v>
      </c>
      <c r="P120" s="52" t="s">
        <v>53</v>
      </c>
      <c r="Q120" s="55">
        <v>7875899000</v>
      </c>
      <c r="R120" s="55">
        <v>7875899040</v>
      </c>
      <c r="S120" s="183" t="s">
        <v>830</v>
      </c>
      <c r="T120" s="56" t="s">
        <v>831</v>
      </c>
      <c r="U120" s="111">
        <f>K120</f>
        <v>118</v>
      </c>
      <c r="V120" s="1"/>
      <c r="W120" s="52" t="s">
        <v>832</v>
      </c>
      <c r="X120" s="52" t="s">
        <v>34</v>
      </c>
      <c r="Y120" s="52" t="s">
        <v>827</v>
      </c>
      <c r="Z120" s="53">
        <v>610</v>
      </c>
    </row>
    <row r="121" spans="1:26" ht="22.5" x14ac:dyDescent="0.25">
      <c r="A121" s="169">
        <f t="shared" si="6"/>
        <v>6</v>
      </c>
      <c r="B121" s="52" t="s">
        <v>833</v>
      </c>
      <c r="C121" s="52" t="s">
        <v>25</v>
      </c>
      <c r="D121" s="269">
        <v>18.026643</v>
      </c>
      <c r="E121" s="269">
        <v>-67.168591000000006</v>
      </c>
      <c r="F121" s="52" t="s">
        <v>834</v>
      </c>
      <c r="G121" s="52" t="s">
        <v>835</v>
      </c>
      <c r="H121" s="52" t="s">
        <v>836</v>
      </c>
      <c r="I121" s="53">
        <v>622</v>
      </c>
      <c r="J121" s="54">
        <v>1</v>
      </c>
      <c r="K121" s="180">
        <v>75</v>
      </c>
      <c r="L121" s="54"/>
      <c r="M121" s="52" t="s">
        <v>837</v>
      </c>
      <c r="N121" s="52" t="s">
        <v>838</v>
      </c>
      <c r="O121" s="52" t="s">
        <v>839</v>
      </c>
      <c r="P121" s="52" t="s">
        <v>53</v>
      </c>
      <c r="Q121" s="55" t="s">
        <v>840</v>
      </c>
      <c r="R121" s="55"/>
      <c r="S121" s="183" t="s">
        <v>841</v>
      </c>
      <c r="T121" s="56" t="s">
        <v>842</v>
      </c>
      <c r="U121" s="111"/>
      <c r="V121" s="1"/>
      <c r="W121" s="52"/>
      <c r="X121" s="52"/>
      <c r="Y121" s="52"/>
      <c r="Z121" s="53"/>
    </row>
    <row r="122" spans="1:26" ht="33.75" x14ac:dyDescent="0.25">
      <c r="A122" s="169">
        <f t="shared" si="6"/>
        <v>7</v>
      </c>
      <c r="B122" s="177" t="s">
        <v>843</v>
      </c>
      <c r="C122" s="177" t="s">
        <v>626</v>
      </c>
      <c r="D122" s="269">
        <v>18.024138000000001</v>
      </c>
      <c r="E122" s="269">
        <v>-67.169835000000006</v>
      </c>
      <c r="F122" s="177" t="s">
        <v>844</v>
      </c>
      <c r="G122" s="177" t="s">
        <v>845</v>
      </c>
      <c r="H122" s="177" t="s">
        <v>836</v>
      </c>
      <c r="I122" s="178">
        <v>623</v>
      </c>
      <c r="J122" s="179">
        <v>2</v>
      </c>
      <c r="K122" s="180">
        <v>88</v>
      </c>
      <c r="L122" s="179">
        <v>52</v>
      </c>
      <c r="M122" s="177" t="s">
        <v>29</v>
      </c>
      <c r="N122" s="177" t="s">
        <v>846</v>
      </c>
      <c r="O122" s="177" t="s">
        <v>194</v>
      </c>
      <c r="P122" s="177" t="s">
        <v>847</v>
      </c>
      <c r="Q122" s="181">
        <v>7872545400</v>
      </c>
      <c r="R122" s="181">
        <v>7872545421</v>
      </c>
      <c r="S122" s="183" t="s">
        <v>848</v>
      </c>
      <c r="T122" s="182" t="s">
        <v>849</v>
      </c>
      <c r="U122" s="588">
        <f>SUM(K121:K128)</f>
        <v>316</v>
      </c>
      <c r="V122" s="1"/>
      <c r="W122" s="177" t="s">
        <v>850</v>
      </c>
      <c r="X122" s="177" t="s">
        <v>34</v>
      </c>
      <c r="Y122" s="177" t="s">
        <v>836</v>
      </c>
      <c r="Z122" s="178">
        <v>622</v>
      </c>
    </row>
    <row r="123" spans="1:26" ht="22.5" x14ac:dyDescent="0.25">
      <c r="A123" s="169">
        <f t="shared" si="6"/>
        <v>8</v>
      </c>
      <c r="B123" s="177" t="s">
        <v>851</v>
      </c>
      <c r="C123" s="177" t="s">
        <v>25</v>
      </c>
      <c r="D123" s="269">
        <v>18.026171000000001</v>
      </c>
      <c r="E123" s="269">
        <v>-67.170327999999998</v>
      </c>
      <c r="F123" s="177" t="s">
        <v>852</v>
      </c>
      <c r="G123" s="177" t="s">
        <v>835</v>
      </c>
      <c r="H123" s="177" t="s">
        <v>836</v>
      </c>
      <c r="I123" s="178">
        <v>6221209</v>
      </c>
      <c r="J123" s="179">
        <v>1</v>
      </c>
      <c r="K123" s="180">
        <v>16</v>
      </c>
      <c r="L123" s="179">
        <v>5</v>
      </c>
      <c r="M123" s="177" t="s">
        <v>40</v>
      </c>
      <c r="N123" s="177" t="s">
        <v>257</v>
      </c>
      <c r="O123" s="177" t="s">
        <v>853</v>
      </c>
      <c r="P123" s="177" t="s">
        <v>43</v>
      </c>
      <c r="Q123" s="181">
        <v>7872543000</v>
      </c>
      <c r="R123" s="181">
        <v>7872541048</v>
      </c>
      <c r="S123" s="183" t="s">
        <v>854</v>
      </c>
      <c r="T123" s="182" t="s">
        <v>855</v>
      </c>
      <c r="U123" s="588"/>
      <c r="V123" s="1"/>
      <c r="W123" s="177" t="s">
        <v>856</v>
      </c>
      <c r="X123" s="177" t="s">
        <v>857</v>
      </c>
      <c r="Y123" s="177" t="s">
        <v>836</v>
      </c>
      <c r="Z123" s="178">
        <v>6221209</v>
      </c>
    </row>
    <row r="124" spans="1:26" ht="22.5" x14ac:dyDescent="0.25">
      <c r="A124" s="169">
        <f t="shared" si="6"/>
        <v>9</v>
      </c>
      <c r="B124" s="177" t="s">
        <v>858</v>
      </c>
      <c r="C124" s="177" t="s">
        <v>859</v>
      </c>
      <c r="D124" s="269">
        <v>17.962582999999999</v>
      </c>
      <c r="E124" s="269">
        <v>-67.134671999999995</v>
      </c>
      <c r="F124" s="177" t="s">
        <v>860</v>
      </c>
      <c r="G124" s="177" t="s">
        <v>861</v>
      </c>
      <c r="H124" s="177" t="s">
        <v>836</v>
      </c>
      <c r="I124" s="178">
        <v>623</v>
      </c>
      <c r="J124" s="179">
        <v>0</v>
      </c>
      <c r="K124" s="180">
        <v>5</v>
      </c>
      <c r="L124" s="179">
        <v>2</v>
      </c>
      <c r="M124" s="177" t="s">
        <v>296</v>
      </c>
      <c r="N124" s="177" t="s">
        <v>862</v>
      </c>
      <c r="O124" s="177" t="s">
        <v>863</v>
      </c>
      <c r="P124" s="177" t="s">
        <v>43</v>
      </c>
      <c r="Q124" s="181" t="s">
        <v>864</v>
      </c>
      <c r="R124" s="181"/>
      <c r="S124" s="175" t="s">
        <v>865</v>
      </c>
      <c r="T124" s="182" t="s">
        <v>866</v>
      </c>
      <c r="U124" s="588"/>
      <c r="V124" s="1"/>
      <c r="W124" s="177"/>
      <c r="X124" s="177"/>
      <c r="Y124" s="177"/>
      <c r="Z124" s="178"/>
    </row>
    <row r="125" spans="1:26" x14ac:dyDescent="0.25">
      <c r="A125" s="169">
        <f t="shared" si="6"/>
        <v>10</v>
      </c>
      <c r="B125" s="177" t="s">
        <v>867</v>
      </c>
      <c r="C125" s="177" t="s">
        <v>213</v>
      </c>
      <c r="D125" s="269">
        <v>18.049337000000001</v>
      </c>
      <c r="E125" s="269">
        <v>-67.128139000000004</v>
      </c>
      <c r="F125" s="177" t="s">
        <v>868</v>
      </c>
      <c r="G125" s="177" t="s">
        <v>835</v>
      </c>
      <c r="H125" s="177" t="s">
        <v>836</v>
      </c>
      <c r="I125" s="178">
        <v>622</v>
      </c>
      <c r="J125" s="179">
        <v>0</v>
      </c>
      <c r="K125" s="180">
        <v>3</v>
      </c>
      <c r="L125" s="179">
        <v>1</v>
      </c>
      <c r="M125" s="177" t="s">
        <v>296</v>
      </c>
      <c r="N125" s="177" t="s">
        <v>869</v>
      </c>
      <c r="O125" s="177" t="s">
        <v>870</v>
      </c>
      <c r="P125" s="177" t="s">
        <v>43</v>
      </c>
      <c r="Q125" s="181" t="s">
        <v>871</v>
      </c>
      <c r="R125" s="181"/>
      <c r="S125" s="175" t="s">
        <v>872</v>
      </c>
      <c r="T125" s="175" t="s">
        <v>873</v>
      </c>
      <c r="U125" s="588"/>
      <c r="V125" s="1"/>
      <c r="W125" s="177"/>
      <c r="X125" s="177"/>
      <c r="Y125" s="177"/>
      <c r="Z125" s="178"/>
    </row>
    <row r="126" spans="1:26" ht="30" x14ac:dyDescent="0.25">
      <c r="A126" s="169">
        <f t="shared" si="6"/>
        <v>11</v>
      </c>
      <c r="B126" s="177" t="s">
        <v>874</v>
      </c>
      <c r="C126" s="177" t="s">
        <v>25</v>
      </c>
      <c r="D126" s="269">
        <v>18.098130000000001</v>
      </c>
      <c r="E126" s="269">
        <v>-67.177974000000006</v>
      </c>
      <c r="F126" s="177" t="s">
        <v>875</v>
      </c>
      <c r="G126" s="177" t="s">
        <v>876</v>
      </c>
      <c r="H126" s="177" t="s">
        <v>836</v>
      </c>
      <c r="I126" s="178">
        <v>623</v>
      </c>
      <c r="J126" s="179">
        <v>1</v>
      </c>
      <c r="K126" s="180">
        <v>17</v>
      </c>
      <c r="L126" s="179"/>
      <c r="M126" s="177" t="s">
        <v>29</v>
      </c>
      <c r="N126" s="177" t="s">
        <v>877</v>
      </c>
      <c r="O126" s="177" t="s">
        <v>329</v>
      </c>
      <c r="P126" s="177" t="s">
        <v>43</v>
      </c>
      <c r="Q126" s="181" t="s">
        <v>878</v>
      </c>
      <c r="R126" s="181"/>
      <c r="S126" s="175"/>
      <c r="T126" s="175" t="s">
        <v>879</v>
      </c>
      <c r="U126" s="588"/>
      <c r="V126" s="1"/>
      <c r="W126" s="177"/>
      <c r="X126" s="177"/>
      <c r="Y126" s="177"/>
      <c r="Z126" s="178"/>
    </row>
    <row r="127" spans="1:26" ht="22.5" x14ac:dyDescent="0.25">
      <c r="A127" s="169">
        <f t="shared" si="6"/>
        <v>12</v>
      </c>
      <c r="B127" s="177" t="s">
        <v>880</v>
      </c>
      <c r="C127" s="177" t="s">
        <v>566</v>
      </c>
      <c r="D127" s="269">
        <v>18.025618000000001</v>
      </c>
      <c r="E127" s="269">
        <v>-67.173919999999995</v>
      </c>
      <c r="F127" s="177" t="s">
        <v>881</v>
      </c>
      <c r="G127" s="177" t="s">
        <v>835</v>
      </c>
      <c r="H127" s="177" t="s">
        <v>836</v>
      </c>
      <c r="I127" s="178">
        <v>622</v>
      </c>
      <c r="J127" s="179">
        <v>3</v>
      </c>
      <c r="K127" s="180">
        <v>75</v>
      </c>
      <c r="L127" s="179">
        <v>21</v>
      </c>
      <c r="M127" s="177" t="s">
        <v>882</v>
      </c>
      <c r="N127" s="177" t="s">
        <v>883</v>
      </c>
      <c r="O127" s="177" t="s">
        <v>884</v>
      </c>
      <c r="P127" s="177" t="s">
        <v>885</v>
      </c>
      <c r="Q127" s="181">
        <v>7878512158</v>
      </c>
      <c r="R127" s="181">
        <v>7878517600</v>
      </c>
      <c r="S127" s="175" t="s">
        <v>886</v>
      </c>
      <c r="T127" s="182" t="s">
        <v>887</v>
      </c>
      <c r="U127" s="588"/>
      <c r="V127" s="1"/>
      <c r="W127" s="177" t="s">
        <v>888</v>
      </c>
      <c r="X127" s="177" t="s">
        <v>835</v>
      </c>
      <c r="Y127" s="177" t="s">
        <v>836</v>
      </c>
      <c r="Z127" s="178">
        <v>622</v>
      </c>
    </row>
    <row r="128" spans="1:26" ht="22.5" x14ac:dyDescent="0.25">
      <c r="A128" s="169">
        <f t="shared" si="6"/>
        <v>13</v>
      </c>
      <c r="B128" s="177" t="s">
        <v>1240</v>
      </c>
      <c r="C128" s="177" t="s">
        <v>566</v>
      </c>
      <c r="D128" s="269">
        <v>17.977373</v>
      </c>
      <c r="E128" s="269">
        <v>-67.210998000000004</v>
      </c>
      <c r="F128" s="177" t="s">
        <v>890</v>
      </c>
      <c r="G128" s="177" t="s">
        <v>891</v>
      </c>
      <c r="H128" s="177" t="s">
        <v>836</v>
      </c>
      <c r="I128" s="178">
        <v>623</v>
      </c>
      <c r="J128" s="179">
        <v>2</v>
      </c>
      <c r="K128" s="180">
        <v>37</v>
      </c>
      <c r="L128" s="179">
        <v>32</v>
      </c>
      <c r="M128" s="177" t="s">
        <v>40</v>
      </c>
      <c r="N128" s="177" t="s">
        <v>892</v>
      </c>
      <c r="O128" s="177" t="s">
        <v>85</v>
      </c>
      <c r="P128" s="177" t="s">
        <v>202</v>
      </c>
      <c r="Q128" s="181">
        <v>7872542358</v>
      </c>
      <c r="R128" s="181">
        <v>7878512134</v>
      </c>
      <c r="S128" s="175" t="s">
        <v>893</v>
      </c>
      <c r="T128" s="182" t="s">
        <v>894</v>
      </c>
      <c r="U128" s="588"/>
      <c r="V128" s="1"/>
      <c r="W128" s="177" t="s">
        <v>895</v>
      </c>
      <c r="X128" s="177" t="s">
        <v>857</v>
      </c>
      <c r="Y128" s="177" t="s">
        <v>836</v>
      </c>
      <c r="Z128" s="178">
        <v>6221884</v>
      </c>
    </row>
    <row r="129" spans="1:26" ht="22.5" x14ac:dyDescent="0.25">
      <c r="A129" s="169">
        <f t="shared" si="6"/>
        <v>14</v>
      </c>
      <c r="B129" s="52" t="s">
        <v>896</v>
      </c>
      <c r="C129" s="52" t="s">
        <v>25</v>
      </c>
      <c r="D129" s="269">
        <v>17.953196999999999</v>
      </c>
      <c r="E129" s="269">
        <v>-66.880315999999993</v>
      </c>
      <c r="F129" s="52" t="s">
        <v>897</v>
      </c>
      <c r="G129" s="52" t="s">
        <v>898</v>
      </c>
      <c r="H129" s="52" t="s">
        <v>899</v>
      </c>
      <c r="I129" s="53">
        <v>653</v>
      </c>
      <c r="J129" s="54">
        <v>5</v>
      </c>
      <c r="K129" s="180">
        <v>106</v>
      </c>
      <c r="L129" s="54">
        <v>127</v>
      </c>
      <c r="M129" s="52" t="s">
        <v>40</v>
      </c>
      <c r="N129" s="52" t="s">
        <v>900</v>
      </c>
      <c r="O129" s="52" t="s">
        <v>901</v>
      </c>
      <c r="P129" s="52" t="s">
        <v>53</v>
      </c>
      <c r="Q129" s="55">
        <v>7878210505</v>
      </c>
      <c r="R129" s="55">
        <v>7878210070</v>
      </c>
      <c r="S129" s="175" t="s">
        <v>902</v>
      </c>
      <c r="T129" s="184" t="s">
        <v>903</v>
      </c>
      <c r="U129" s="586">
        <f>+K129+K130</f>
        <v>133</v>
      </c>
      <c r="V129" s="1"/>
      <c r="W129" s="52" t="s">
        <v>904</v>
      </c>
      <c r="X129" s="52" t="s">
        <v>34</v>
      </c>
      <c r="Y129" s="52" t="s">
        <v>899</v>
      </c>
      <c r="Z129" s="53">
        <v>653</v>
      </c>
    </row>
    <row r="130" spans="1:26" ht="30" x14ac:dyDescent="0.25">
      <c r="A130" s="169">
        <f t="shared" si="6"/>
        <v>15</v>
      </c>
      <c r="B130" s="52" t="s">
        <v>905</v>
      </c>
      <c r="C130" s="52" t="s">
        <v>906</v>
      </c>
      <c r="D130" s="269">
        <v>17.971879999999999</v>
      </c>
      <c r="E130" s="269">
        <v>-66.927901000000006</v>
      </c>
      <c r="F130" s="52" t="s">
        <v>907</v>
      </c>
      <c r="G130" s="52" t="s">
        <v>908</v>
      </c>
      <c r="H130" s="52" t="s">
        <v>909</v>
      </c>
      <c r="I130" s="53">
        <v>767</v>
      </c>
      <c r="J130" s="54"/>
      <c r="K130" s="180">
        <v>27</v>
      </c>
      <c r="L130" s="54"/>
      <c r="M130" s="52" t="s">
        <v>40</v>
      </c>
      <c r="N130" s="52" t="s">
        <v>910</v>
      </c>
      <c r="O130" s="52" t="s">
        <v>31</v>
      </c>
      <c r="P130" s="52" t="s">
        <v>774</v>
      </c>
      <c r="Q130" s="55" t="s">
        <v>911</v>
      </c>
      <c r="R130" s="55"/>
      <c r="S130" s="175" t="s">
        <v>912</v>
      </c>
      <c r="T130" s="56" t="s">
        <v>913</v>
      </c>
      <c r="U130" s="587"/>
      <c r="V130" s="1"/>
      <c r="W130" s="52"/>
      <c r="X130" s="52"/>
      <c r="Y130" s="52"/>
      <c r="Z130" s="53"/>
    </row>
    <row r="131" spans="1:26" x14ac:dyDescent="0.25">
      <c r="A131" s="169">
        <f t="shared" si="6"/>
        <v>16</v>
      </c>
      <c r="B131" s="52" t="s">
        <v>914</v>
      </c>
      <c r="C131" s="52" t="s">
        <v>25</v>
      </c>
      <c r="D131" s="269">
        <v>18.513224999999998</v>
      </c>
      <c r="E131" s="269">
        <v>-67.080546999999996</v>
      </c>
      <c r="F131" s="52" t="s">
        <v>915</v>
      </c>
      <c r="G131" s="52" t="s">
        <v>916</v>
      </c>
      <c r="H131" s="52" t="s">
        <v>917</v>
      </c>
      <c r="I131" s="53">
        <v>662</v>
      </c>
      <c r="J131" s="54">
        <v>2</v>
      </c>
      <c r="K131" s="180">
        <v>15</v>
      </c>
      <c r="L131" s="54">
        <v>2</v>
      </c>
      <c r="M131" s="52" t="s">
        <v>40</v>
      </c>
      <c r="N131" s="52" t="s">
        <v>100</v>
      </c>
      <c r="O131" s="52" t="s">
        <v>194</v>
      </c>
      <c r="P131" s="52" t="s">
        <v>43</v>
      </c>
      <c r="Q131" s="55">
        <v>7878720444</v>
      </c>
      <c r="R131" s="55">
        <v>7878720444</v>
      </c>
      <c r="S131" s="183" t="s">
        <v>918</v>
      </c>
      <c r="T131" s="184" t="s">
        <v>918</v>
      </c>
      <c r="U131" s="580">
        <f>SUM(K131:K134)</f>
        <v>114</v>
      </c>
      <c r="V131" s="1"/>
      <c r="W131" s="52" t="s">
        <v>919</v>
      </c>
      <c r="X131" s="52" t="s">
        <v>920</v>
      </c>
      <c r="Y131" s="52" t="s">
        <v>917</v>
      </c>
      <c r="Z131" s="53">
        <v>690</v>
      </c>
    </row>
    <row r="132" spans="1:26" ht="22.5" x14ac:dyDescent="0.25">
      <c r="A132" s="169">
        <f t="shared" si="6"/>
        <v>17</v>
      </c>
      <c r="B132" s="52" t="s">
        <v>921</v>
      </c>
      <c r="C132" s="52" t="s">
        <v>922</v>
      </c>
      <c r="D132" s="269">
        <v>18.512464000000001</v>
      </c>
      <c r="E132" s="269">
        <v>-67.066610999999995</v>
      </c>
      <c r="F132" s="52" t="s">
        <v>923</v>
      </c>
      <c r="G132" s="52" t="s">
        <v>924</v>
      </c>
      <c r="H132" s="52" t="s">
        <v>917</v>
      </c>
      <c r="I132" s="53">
        <v>662</v>
      </c>
      <c r="J132" s="54">
        <v>2</v>
      </c>
      <c r="K132" s="180">
        <v>42</v>
      </c>
      <c r="L132" s="54">
        <v>50</v>
      </c>
      <c r="M132" s="52" t="s">
        <v>29</v>
      </c>
      <c r="N132" s="52" t="s">
        <v>925</v>
      </c>
      <c r="O132" s="52" t="s">
        <v>926</v>
      </c>
      <c r="P132" s="52" t="s">
        <v>217</v>
      </c>
      <c r="Q132" s="55">
        <v>7878722045</v>
      </c>
      <c r="R132" s="55">
        <v>7878302654</v>
      </c>
      <c r="S132" s="175" t="s">
        <v>927</v>
      </c>
      <c r="T132" s="56" t="s">
        <v>928</v>
      </c>
      <c r="U132" s="580"/>
      <c r="V132" s="1"/>
      <c r="W132" s="52" t="s">
        <v>929</v>
      </c>
      <c r="X132" s="52" t="s">
        <v>34</v>
      </c>
      <c r="Y132" s="52" t="s">
        <v>917</v>
      </c>
      <c r="Z132" s="53">
        <v>662</v>
      </c>
    </row>
    <row r="133" spans="1:26" ht="22.5" x14ac:dyDescent="0.25">
      <c r="A133" s="169">
        <f t="shared" si="6"/>
        <v>18</v>
      </c>
      <c r="B133" s="52" t="s">
        <v>930</v>
      </c>
      <c r="C133" s="52" t="s">
        <v>25</v>
      </c>
      <c r="D133" s="269">
        <v>18.493372999999998</v>
      </c>
      <c r="E133" s="269">
        <v>-66.990080000000006</v>
      </c>
      <c r="F133" s="52" t="s">
        <v>931</v>
      </c>
      <c r="G133" s="52" t="s">
        <v>34</v>
      </c>
      <c r="H133" s="52" t="s">
        <v>917</v>
      </c>
      <c r="I133" s="53">
        <v>662</v>
      </c>
      <c r="J133" s="54">
        <v>1</v>
      </c>
      <c r="K133" s="180">
        <v>20</v>
      </c>
      <c r="L133" s="54">
        <v>40</v>
      </c>
      <c r="M133" s="52" t="s">
        <v>40</v>
      </c>
      <c r="N133" s="52" t="s">
        <v>932</v>
      </c>
      <c r="O133" s="52" t="s">
        <v>578</v>
      </c>
      <c r="P133" s="52" t="s">
        <v>53</v>
      </c>
      <c r="Q133" s="55">
        <v>7876095888</v>
      </c>
      <c r="R133" s="55">
        <v>7866643388</v>
      </c>
      <c r="S133" s="175" t="s">
        <v>933</v>
      </c>
      <c r="T133" s="56" t="s">
        <v>934</v>
      </c>
      <c r="U133" s="580"/>
      <c r="V133" s="1"/>
      <c r="W133" s="52" t="s">
        <v>935</v>
      </c>
      <c r="X133" s="52" t="s">
        <v>34</v>
      </c>
      <c r="Y133" s="52" t="s">
        <v>917</v>
      </c>
      <c r="Z133" s="53">
        <v>662</v>
      </c>
    </row>
    <row r="134" spans="1:26" ht="22.5" x14ac:dyDescent="0.25">
      <c r="A134" s="169">
        <f t="shared" si="6"/>
        <v>19</v>
      </c>
      <c r="B134" s="46" t="s">
        <v>936</v>
      </c>
      <c r="C134" s="46" t="s">
        <v>76</v>
      </c>
      <c r="D134" s="269">
        <v>18.511671</v>
      </c>
      <c r="E134" s="269">
        <v>-67.101667000000006</v>
      </c>
      <c r="F134" s="46" t="s">
        <v>937</v>
      </c>
      <c r="G134" s="46" t="s">
        <v>34</v>
      </c>
      <c r="H134" s="46" t="s">
        <v>917</v>
      </c>
      <c r="I134" s="47">
        <v>662</v>
      </c>
      <c r="J134" s="48">
        <v>1</v>
      </c>
      <c r="K134" s="180">
        <v>37</v>
      </c>
      <c r="L134" s="48">
        <v>67</v>
      </c>
      <c r="M134" s="46" t="s">
        <v>40</v>
      </c>
      <c r="N134" s="46" t="s">
        <v>938</v>
      </c>
      <c r="O134" s="46" t="s">
        <v>939</v>
      </c>
      <c r="P134" s="46" t="s">
        <v>43</v>
      </c>
      <c r="Q134" s="49">
        <v>7878729554</v>
      </c>
      <c r="R134" s="49">
        <v>7878729553</v>
      </c>
      <c r="S134" s="175" t="s">
        <v>940</v>
      </c>
      <c r="T134" s="50" t="s">
        <v>941</v>
      </c>
      <c r="U134" s="580"/>
      <c r="V134" s="1"/>
      <c r="W134" s="46" t="s">
        <v>942</v>
      </c>
      <c r="X134" s="46" t="s">
        <v>34</v>
      </c>
      <c r="Y134" s="46" t="s">
        <v>917</v>
      </c>
      <c r="Z134" s="47">
        <v>662</v>
      </c>
    </row>
    <row r="135" spans="1:26" ht="22.5" x14ac:dyDescent="0.25">
      <c r="A135" s="169">
        <f t="shared" si="6"/>
        <v>20</v>
      </c>
      <c r="B135" s="177" t="s">
        <v>943</v>
      </c>
      <c r="C135" s="177" t="s">
        <v>82</v>
      </c>
      <c r="D135" s="269">
        <v>17.978102</v>
      </c>
      <c r="E135" s="269">
        <v>-67.054215999999997</v>
      </c>
      <c r="F135" s="177" t="s">
        <v>944</v>
      </c>
      <c r="G135" s="177" t="s">
        <v>945</v>
      </c>
      <c r="H135" s="177" t="s">
        <v>946</v>
      </c>
      <c r="I135" s="178">
        <v>667</v>
      </c>
      <c r="J135" s="179">
        <v>1</v>
      </c>
      <c r="K135" s="180">
        <v>13</v>
      </c>
      <c r="L135" s="179">
        <v>5</v>
      </c>
      <c r="M135" s="177" t="s">
        <v>40</v>
      </c>
      <c r="N135" s="177" t="s">
        <v>61</v>
      </c>
      <c r="O135" s="177" t="s">
        <v>947</v>
      </c>
      <c r="P135" s="177" t="s">
        <v>43</v>
      </c>
      <c r="Q135" s="181">
        <v>7878996162</v>
      </c>
      <c r="R135" s="181">
        <v>7878996162</v>
      </c>
      <c r="S135" s="175" t="s">
        <v>948</v>
      </c>
      <c r="T135" s="182" t="s">
        <v>949</v>
      </c>
      <c r="U135" s="588">
        <f>SUM(K135:K137)</f>
        <v>109</v>
      </c>
      <c r="V135" s="1"/>
      <c r="W135" s="177" t="s">
        <v>950</v>
      </c>
      <c r="X135" s="177" t="s">
        <v>34</v>
      </c>
      <c r="Y135" s="177" t="s">
        <v>946</v>
      </c>
      <c r="Z135" s="178">
        <v>667</v>
      </c>
    </row>
    <row r="136" spans="1:26" x14ac:dyDescent="0.25">
      <c r="A136" s="169">
        <f>+A135+1</f>
        <v>21</v>
      </c>
      <c r="B136" s="177" t="s">
        <v>951</v>
      </c>
      <c r="C136" s="177" t="s">
        <v>25</v>
      </c>
      <c r="D136" s="269">
        <v>17.974043999999999</v>
      </c>
      <c r="E136" s="269">
        <v>-67.047185999999996</v>
      </c>
      <c r="F136" s="177" t="s">
        <v>952</v>
      </c>
      <c r="G136" s="177"/>
      <c r="H136" s="177" t="s">
        <v>946</v>
      </c>
      <c r="I136" s="178">
        <v>667</v>
      </c>
      <c r="J136" s="179">
        <v>1</v>
      </c>
      <c r="K136" s="180">
        <v>22</v>
      </c>
      <c r="L136" s="179">
        <v>10</v>
      </c>
      <c r="M136" s="177" t="s">
        <v>29</v>
      </c>
      <c r="N136" s="177" t="s">
        <v>953</v>
      </c>
      <c r="O136" s="177" t="s">
        <v>954</v>
      </c>
      <c r="P136" s="177" t="s">
        <v>217</v>
      </c>
      <c r="Q136" s="181" t="s">
        <v>955</v>
      </c>
      <c r="R136" s="181"/>
      <c r="S136" s="175" t="s">
        <v>956</v>
      </c>
      <c r="T136" s="182" t="s">
        <v>957</v>
      </c>
      <c r="U136" s="588"/>
      <c r="V136" s="1"/>
      <c r="W136" s="177"/>
      <c r="X136" s="177"/>
      <c r="Y136" s="177"/>
      <c r="Z136" s="178"/>
    </row>
    <row r="137" spans="1:26" ht="22.5" x14ac:dyDescent="0.25">
      <c r="A137" s="169">
        <f t="shared" si="6"/>
        <v>22</v>
      </c>
      <c r="B137" s="177" t="s">
        <v>966</v>
      </c>
      <c r="C137" s="177" t="s">
        <v>566</v>
      </c>
      <c r="D137" s="269">
        <v>17.973797999999999</v>
      </c>
      <c r="E137" s="269">
        <v>-67.049931000000001</v>
      </c>
      <c r="F137" s="177" t="s">
        <v>967</v>
      </c>
      <c r="G137" s="177" t="s">
        <v>968</v>
      </c>
      <c r="H137" s="177" t="s">
        <v>946</v>
      </c>
      <c r="I137" s="178">
        <v>667</v>
      </c>
      <c r="J137" s="179">
        <v>3</v>
      </c>
      <c r="K137" s="180">
        <v>74</v>
      </c>
      <c r="L137" s="179">
        <v>58</v>
      </c>
      <c r="M137" s="177" t="s">
        <v>40</v>
      </c>
      <c r="N137" s="177" t="s">
        <v>185</v>
      </c>
      <c r="O137" s="177" t="s">
        <v>969</v>
      </c>
      <c r="P137" s="177" t="s">
        <v>43</v>
      </c>
      <c r="Q137" s="181">
        <v>7878997777</v>
      </c>
      <c r="R137" s="181">
        <v>7878996040</v>
      </c>
      <c r="S137" s="175" t="s">
        <v>970</v>
      </c>
      <c r="T137" s="182" t="s">
        <v>971</v>
      </c>
      <c r="U137" s="588"/>
      <c r="V137" s="1"/>
      <c r="W137" s="177" t="s">
        <v>972</v>
      </c>
      <c r="X137" s="177" t="s">
        <v>34</v>
      </c>
      <c r="Y137" s="177" t="s">
        <v>946</v>
      </c>
      <c r="Z137" s="178">
        <v>667</v>
      </c>
    </row>
    <row r="138" spans="1:26" x14ac:dyDescent="0.25">
      <c r="A138" s="169">
        <f>+A137+1</f>
        <v>23</v>
      </c>
      <c r="B138" s="177" t="s">
        <v>958</v>
      </c>
      <c r="C138" s="177" t="s">
        <v>906</v>
      </c>
      <c r="D138" s="269"/>
      <c r="E138" s="269"/>
      <c r="F138" s="177" t="s">
        <v>959</v>
      </c>
      <c r="G138" s="177" t="s">
        <v>960</v>
      </c>
      <c r="H138" s="177" t="s">
        <v>946</v>
      </c>
      <c r="I138" s="178">
        <v>667</v>
      </c>
      <c r="J138" s="179"/>
      <c r="K138" s="180">
        <v>13</v>
      </c>
      <c r="L138" s="179"/>
      <c r="M138" s="177" t="s">
        <v>69</v>
      </c>
      <c r="N138" s="177" t="s">
        <v>1241</v>
      </c>
      <c r="O138" s="177" t="s">
        <v>962</v>
      </c>
      <c r="P138" s="177" t="s">
        <v>217</v>
      </c>
      <c r="Q138" s="181" t="s">
        <v>963</v>
      </c>
      <c r="R138" s="181"/>
      <c r="S138" s="175" t="s">
        <v>964</v>
      </c>
      <c r="T138" s="184" t="s">
        <v>965</v>
      </c>
      <c r="U138" s="185"/>
      <c r="V138" s="1"/>
      <c r="W138" s="177"/>
      <c r="X138" s="177"/>
      <c r="Y138" s="177"/>
      <c r="Z138" s="178"/>
    </row>
    <row r="139" spans="1:26" x14ac:dyDescent="0.25">
      <c r="A139" s="169">
        <f>+A138+1</f>
        <v>24</v>
      </c>
      <c r="B139" s="52" t="s">
        <v>973</v>
      </c>
      <c r="C139" s="52" t="s">
        <v>974</v>
      </c>
      <c r="D139" s="269">
        <v>18.200438999999999</v>
      </c>
      <c r="E139" s="269">
        <v>-67.138155999999995</v>
      </c>
      <c r="F139" s="52" t="s">
        <v>975</v>
      </c>
      <c r="G139" s="52" t="s">
        <v>976</v>
      </c>
      <c r="H139" s="52" t="s">
        <v>977</v>
      </c>
      <c r="I139" s="53">
        <v>681</v>
      </c>
      <c r="J139" s="54">
        <v>2</v>
      </c>
      <c r="K139" s="180">
        <v>29</v>
      </c>
      <c r="L139" s="54">
        <v>8</v>
      </c>
      <c r="M139" s="52" t="s">
        <v>40</v>
      </c>
      <c r="N139" s="52" t="s">
        <v>978</v>
      </c>
      <c r="O139" s="52" t="s">
        <v>101</v>
      </c>
      <c r="P139" s="52" t="s">
        <v>43</v>
      </c>
      <c r="Q139" s="55">
        <v>7878332150</v>
      </c>
      <c r="R139" s="55">
        <v>7878332150</v>
      </c>
      <c r="S139" s="175" t="s">
        <v>979</v>
      </c>
      <c r="T139" s="56" t="s">
        <v>980</v>
      </c>
      <c r="U139" s="580">
        <f>SUM(K139:K142)</f>
        <v>425</v>
      </c>
      <c r="V139" s="1"/>
      <c r="W139" s="52" t="s">
        <v>981</v>
      </c>
      <c r="X139" s="52" t="s">
        <v>34</v>
      </c>
      <c r="Y139" s="52" t="s">
        <v>977</v>
      </c>
      <c r="Z139" s="53">
        <v>681</v>
      </c>
    </row>
    <row r="140" spans="1:26" ht="33.75" x14ac:dyDescent="0.25">
      <c r="A140" s="169">
        <f t="shared" si="6"/>
        <v>25</v>
      </c>
      <c r="B140" s="52" t="s">
        <v>982</v>
      </c>
      <c r="C140" s="52" t="s">
        <v>25</v>
      </c>
      <c r="D140" s="269">
        <v>18.201522000000001</v>
      </c>
      <c r="E140" s="269">
        <v>-67.138237000000004</v>
      </c>
      <c r="F140" s="52" t="s">
        <v>983</v>
      </c>
      <c r="G140" s="52" t="s">
        <v>34</v>
      </c>
      <c r="H140" s="52" t="s">
        <v>977</v>
      </c>
      <c r="I140" s="53">
        <v>680</v>
      </c>
      <c r="J140" s="54">
        <v>1</v>
      </c>
      <c r="K140" s="180">
        <v>49</v>
      </c>
      <c r="L140" s="54">
        <v>9</v>
      </c>
      <c r="M140" s="52" t="s">
        <v>29</v>
      </c>
      <c r="N140" s="52" t="s">
        <v>984</v>
      </c>
      <c r="O140" s="52" t="s">
        <v>985</v>
      </c>
      <c r="P140" s="52" t="s">
        <v>53</v>
      </c>
      <c r="Q140" s="55">
        <v>7878329191</v>
      </c>
      <c r="R140" s="55">
        <v>7878329122</v>
      </c>
      <c r="S140" s="175" t="s">
        <v>986</v>
      </c>
      <c r="T140" s="56" t="s">
        <v>987</v>
      </c>
      <c r="U140" s="580"/>
      <c r="V140" s="1"/>
      <c r="W140" s="52" t="s">
        <v>988</v>
      </c>
      <c r="X140" s="52" t="s">
        <v>34</v>
      </c>
      <c r="Y140" s="52" t="s">
        <v>977</v>
      </c>
      <c r="Z140" s="53">
        <v>680</v>
      </c>
    </row>
    <row r="141" spans="1:26" ht="22.5" x14ac:dyDescent="0.25">
      <c r="A141" s="169">
        <f t="shared" si="6"/>
        <v>26</v>
      </c>
      <c r="B141" s="52" t="s">
        <v>989</v>
      </c>
      <c r="C141" s="52" t="s">
        <v>25</v>
      </c>
      <c r="D141" s="269">
        <v>18.236485999999999</v>
      </c>
      <c r="E141" s="269">
        <v>-67.161490000000001</v>
      </c>
      <c r="F141" s="52" t="s">
        <v>990</v>
      </c>
      <c r="G141" s="52" t="s">
        <v>991</v>
      </c>
      <c r="H141" s="52" t="s">
        <v>977</v>
      </c>
      <c r="I141" s="53">
        <v>6822368</v>
      </c>
      <c r="J141" s="54">
        <v>7</v>
      </c>
      <c r="K141" s="180">
        <v>141</v>
      </c>
      <c r="L141" s="54">
        <v>182</v>
      </c>
      <c r="M141" s="52" t="s">
        <v>40</v>
      </c>
      <c r="N141" s="52" t="s">
        <v>992</v>
      </c>
      <c r="O141" s="52" t="s">
        <v>578</v>
      </c>
      <c r="P141" s="52" t="s">
        <v>32</v>
      </c>
      <c r="Q141" s="55">
        <v>7878331100</v>
      </c>
      <c r="R141" s="55">
        <v>7878331300</v>
      </c>
      <c r="S141" s="175" t="s">
        <v>993</v>
      </c>
      <c r="T141" s="56" t="s">
        <v>994</v>
      </c>
      <c r="U141" s="580"/>
      <c r="V141" s="1"/>
      <c r="W141" s="52" t="s">
        <v>995</v>
      </c>
      <c r="X141" s="52" t="s">
        <v>0</v>
      </c>
      <c r="Y141" s="52" t="s">
        <v>977</v>
      </c>
      <c r="Z141" s="53">
        <v>680</v>
      </c>
    </row>
    <row r="142" spans="1:26" ht="22.5" x14ac:dyDescent="0.25">
      <c r="A142" s="169">
        <f t="shared" si="6"/>
        <v>27</v>
      </c>
      <c r="B142" s="52" t="s">
        <v>996</v>
      </c>
      <c r="C142" s="52" t="s">
        <v>25</v>
      </c>
      <c r="D142" s="269">
        <v>18.220210000000002</v>
      </c>
      <c r="E142" s="269">
        <v>-67.153132999999997</v>
      </c>
      <c r="F142" s="52" t="s">
        <v>997</v>
      </c>
      <c r="G142" s="52" t="s">
        <v>998</v>
      </c>
      <c r="H142" s="52" t="s">
        <v>977</v>
      </c>
      <c r="I142" s="53">
        <v>680</v>
      </c>
      <c r="J142" s="54">
        <v>4</v>
      </c>
      <c r="K142" s="180">
        <v>206</v>
      </c>
      <c r="L142" s="54">
        <v>240</v>
      </c>
      <c r="M142" s="52" t="s">
        <v>40</v>
      </c>
      <c r="N142" s="52" t="s">
        <v>999</v>
      </c>
      <c r="O142" s="52" t="s">
        <v>1000</v>
      </c>
      <c r="P142" s="52" t="s">
        <v>202</v>
      </c>
      <c r="Q142" s="55">
        <v>7878323030</v>
      </c>
      <c r="R142" s="55">
        <v>7878343475</v>
      </c>
      <c r="S142" s="175" t="s">
        <v>1001</v>
      </c>
      <c r="T142" s="56" t="s">
        <v>1002</v>
      </c>
      <c r="U142" s="580"/>
      <c r="V142" s="1"/>
      <c r="W142" s="52" t="s">
        <v>1003</v>
      </c>
      <c r="X142" s="52" t="s">
        <v>34</v>
      </c>
      <c r="Y142" s="52" t="s">
        <v>977</v>
      </c>
      <c r="Z142" s="53">
        <v>680</v>
      </c>
    </row>
    <row r="143" spans="1:26" ht="22.5" x14ac:dyDescent="0.25">
      <c r="A143" s="169">
        <f t="shared" si="6"/>
        <v>28</v>
      </c>
      <c r="B143" s="177" t="s">
        <v>1004</v>
      </c>
      <c r="C143" s="177" t="s">
        <v>25</v>
      </c>
      <c r="D143" s="269">
        <v>18.487597999999998</v>
      </c>
      <c r="E143" s="269">
        <v>-66.954363000000001</v>
      </c>
      <c r="F143" s="177" t="s">
        <v>1005</v>
      </c>
      <c r="G143" s="177" t="s">
        <v>34</v>
      </c>
      <c r="H143" s="177" t="s">
        <v>1006</v>
      </c>
      <c r="I143" s="178">
        <v>678</v>
      </c>
      <c r="J143" s="179">
        <v>1</v>
      </c>
      <c r="K143" s="180">
        <v>38</v>
      </c>
      <c r="L143" s="179">
        <v>20</v>
      </c>
      <c r="M143" s="177" t="s">
        <v>1007</v>
      </c>
      <c r="N143" s="177" t="s">
        <v>163</v>
      </c>
      <c r="O143" s="177" t="s">
        <v>1008</v>
      </c>
      <c r="P143" s="177" t="s">
        <v>43</v>
      </c>
      <c r="Q143" s="181">
        <v>7878953070</v>
      </c>
      <c r="R143" s="181">
        <v>7878953589</v>
      </c>
      <c r="S143" s="175" t="s">
        <v>1009</v>
      </c>
      <c r="T143" s="182" t="s">
        <v>1010</v>
      </c>
      <c r="U143" s="185">
        <f>SUM(K143:K143)</f>
        <v>38</v>
      </c>
      <c r="V143" s="1"/>
      <c r="W143" s="177" t="s">
        <v>1011</v>
      </c>
      <c r="X143" s="177" t="s">
        <v>34</v>
      </c>
      <c r="Y143" s="177" t="s">
        <v>1006</v>
      </c>
      <c r="Z143" s="178">
        <v>678</v>
      </c>
    </row>
    <row r="144" spans="1:26" ht="22.5" x14ac:dyDescent="0.25">
      <c r="A144" s="169">
        <f t="shared" si="6"/>
        <v>29</v>
      </c>
      <c r="B144" s="52" t="s">
        <v>1012</v>
      </c>
      <c r="C144" s="52" t="s">
        <v>82</v>
      </c>
      <c r="D144" s="269">
        <v>18.370218999999999</v>
      </c>
      <c r="E144" s="269">
        <v>-67.257717</v>
      </c>
      <c r="F144" s="52" t="s">
        <v>1013</v>
      </c>
      <c r="G144" s="52" t="s">
        <v>1014</v>
      </c>
      <c r="H144" s="52" t="s">
        <v>1015</v>
      </c>
      <c r="I144" s="53">
        <v>677</v>
      </c>
      <c r="J144" s="54">
        <v>1</v>
      </c>
      <c r="K144" s="180">
        <v>9</v>
      </c>
      <c r="L144" s="54">
        <v>9</v>
      </c>
      <c r="M144" s="52" t="s">
        <v>40</v>
      </c>
      <c r="N144" s="52" t="s">
        <v>1016</v>
      </c>
      <c r="O144" s="52" t="s">
        <v>1017</v>
      </c>
      <c r="P144" s="52" t="s">
        <v>43</v>
      </c>
      <c r="Q144" s="55">
        <v>7878238550</v>
      </c>
      <c r="R144" s="55">
        <v>7878238550</v>
      </c>
      <c r="S144" s="183" t="s">
        <v>1018</v>
      </c>
      <c r="T144" s="56" t="s">
        <v>1019</v>
      </c>
      <c r="U144" s="580">
        <f>SUM(K144:K151)</f>
        <v>282</v>
      </c>
      <c r="V144" s="1"/>
      <c r="W144" s="52" t="s">
        <v>1020</v>
      </c>
      <c r="X144" s="52" t="s">
        <v>34</v>
      </c>
      <c r="Y144" s="52" t="s">
        <v>1015</v>
      </c>
      <c r="Z144" s="53">
        <v>677</v>
      </c>
    </row>
    <row r="145" spans="1:26" ht="22.5" x14ac:dyDescent="0.25">
      <c r="A145" s="169">
        <f>+A144+1</f>
        <v>30</v>
      </c>
      <c r="B145" s="52" t="s">
        <v>1021</v>
      </c>
      <c r="C145" s="52" t="s">
        <v>25</v>
      </c>
      <c r="D145" s="269">
        <v>18.369229000000001</v>
      </c>
      <c r="E145" s="269">
        <v>-67.258404999999996</v>
      </c>
      <c r="F145" s="52" t="s">
        <v>1022</v>
      </c>
      <c r="G145" s="52" t="s">
        <v>1023</v>
      </c>
      <c r="H145" s="52" t="s">
        <v>1015</v>
      </c>
      <c r="I145" s="53">
        <v>677</v>
      </c>
      <c r="J145" s="54">
        <v>2</v>
      </c>
      <c r="K145" s="180">
        <v>19</v>
      </c>
      <c r="L145" s="54">
        <v>13</v>
      </c>
      <c r="M145" s="52" t="s">
        <v>114</v>
      </c>
      <c r="N145" s="52" t="s">
        <v>828</v>
      </c>
      <c r="O145" s="52" t="s">
        <v>1024</v>
      </c>
      <c r="P145" s="52" t="s">
        <v>174</v>
      </c>
      <c r="Q145" s="55">
        <v>7878235600</v>
      </c>
      <c r="R145" s="55" t="s">
        <v>0</v>
      </c>
      <c r="S145" s="175" t="s">
        <v>1025</v>
      </c>
      <c r="T145" s="56" t="s">
        <v>1026</v>
      </c>
      <c r="U145" s="580"/>
      <c r="V145" s="1"/>
      <c r="W145" s="52" t="s">
        <v>1027</v>
      </c>
      <c r="X145" s="52" t="s">
        <v>34</v>
      </c>
      <c r="Y145" s="52" t="s">
        <v>1015</v>
      </c>
      <c r="Z145" s="53">
        <v>677</v>
      </c>
    </row>
    <row r="146" spans="1:26" ht="22.5" x14ac:dyDescent="0.25">
      <c r="A146" s="169">
        <f t="shared" si="6"/>
        <v>31</v>
      </c>
      <c r="B146" s="52" t="s">
        <v>1028</v>
      </c>
      <c r="C146" s="52" t="s">
        <v>82</v>
      </c>
      <c r="D146" s="269">
        <v>18.325268999999999</v>
      </c>
      <c r="E146" s="269">
        <v>-67.249134999999995</v>
      </c>
      <c r="F146" s="52" t="s">
        <v>1029</v>
      </c>
      <c r="G146" s="52" t="s">
        <v>1030</v>
      </c>
      <c r="H146" s="52" t="s">
        <v>1015</v>
      </c>
      <c r="I146" s="53">
        <v>677</v>
      </c>
      <c r="J146" s="54">
        <v>1</v>
      </c>
      <c r="K146" s="180">
        <v>7</v>
      </c>
      <c r="L146" s="54">
        <v>2</v>
      </c>
      <c r="M146" s="52" t="s">
        <v>107</v>
      </c>
      <c r="N146" s="52" t="s">
        <v>1031</v>
      </c>
      <c r="O146" s="52" t="s">
        <v>1032</v>
      </c>
      <c r="P146" s="52" t="s">
        <v>174</v>
      </c>
      <c r="Q146" s="55">
        <v>7878230147</v>
      </c>
      <c r="R146" s="55" t="s">
        <v>34</v>
      </c>
      <c r="S146" s="175" t="s">
        <v>1033</v>
      </c>
      <c r="T146" s="56" t="s">
        <v>1034</v>
      </c>
      <c r="U146" s="580"/>
      <c r="V146" s="1"/>
      <c r="W146" s="52" t="s">
        <v>1035</v>
      </c>
      <c r="X146" s="52" t="s">
        <v>34</v>
      </c>
      <c r="Y146" s="52" t="s">
        <v>1015</v>
      </c>
      <c r="Z146" s="53">
        <v>677</v>
      </c>
    </row>
    <row r="147" spans="1:26" ht="22.5" x14ac:dyDescent="0.25">
      <c r="A147" s="169">
        <f t="shared" si="6"/>
        <v>32</v>
      </c>
      <c r="B147" s="46" t="s">
        <v>1036</v>
      </c>
      <c r="C147" s="46" t="s">
        <v>213</v>
      </c>
      <c r="D147" s="269">
        <v>18.365848</v>
      </c>
      <c r="E147" s="269">
        <v>-67.257757999999995</v>
      </c>
      <c r="F147" s="46" t="s">
        <v>1037</v>
      </c>
      <c r="G147" s="46" t="s">
        <v>34</v>
      </c>
      <c r="H147" s="46" t="s">
        <v>1015</v>
      </c>
      <c r="I147" s="47">
        <v>677</v>
      </c>
      <c r="J147" s="48">
        <v>1</v>
      </c>
      <c r="K147" s="180">
        <v>5</v>
      </c>
      <c r="L147" s="48">
        <v>2</v>
      </c>
      <c r="M147" s="46" t="s">
        <v>114</v>
      </c>
      <c r="N147" s="46" t="s">
        <v>172</v>
      </c>
      <c r="O147" s="46" t="s">
        <v>1038</v>
      </c>
      <c r="P147" s="46" t="s">
        <v>174</v>
      </c>
      <c r="Q147" s="49">
        <v>7878231378</v>
      </c>
      <c r="R147" s="49">
        <v>9172103026</v>
      </c>
      <c r="S147" s="183" t="s">
        <v>1039</v>
      </c>
      <c r="T147" s="50" t="s">
        <v>1040</v>
      </c>
      <c r="U147" s="580"/>
      <c r="V147" s="1"/>
      <c r="W147" s="46" t="s">
        <v>1041</v>
      </c>
      <c r="X147" s="46" t="s">
        <v>1023</v>
      </c>
      <c r="Y147" s="46" t="s">
        <v>1015</v>
      </c>
      <c r="Z147" s="47">
        <v>677</v>
      </c>
    </row>
    <row r="148" spans="1:26" ht="22.5" x14ac:dyDescent="0.25">
      <c r="A148" s="169">
        <f t="shared" si="6"/>
        <v>33</v>
      </c>
      <c r="B148" s="52" t="s">
        <v>1042</v>
      </c>
      <c r="C148" s="52" t="s">
        <v>1043</v>
      </c>
      <c r="D148" s="269">
        <v>18.339193999999999</v>
      </c>
      <c r="E148" s="269">
        <v>-67.250778999999994</v>
      </c>
      <c r="F148" s="52" t="s">
        <v>1044</v>
      </c>
      <c r="G148" s="52"/>
      <c r="H148" s="52" t="s">
        <v>1015</v>
      </c>
      <c r="I148" s="53">
        <v>677</v>
      </c>
      <c r="J148" s="54">
        <v>1</v>
      </c>
      <c r="K148" s="180">
        <v>11</v>
      </c>
      <c r="L148" s="54">
        <v>2</v>
      </c>
      <c r="M148" s="52" t="s">
        <v>60</v>
      </c>
      <c r="N148" s="52" t="s">
        <v>1045</v>
      </c>
      <c r="O148" s="52" t="s">
        <v>1046</v>
      </c>
      <c r="P148" s="52" t="s">
        <v>174</v>
      </c>
      <c r="Q148" s="55" t="s">
        <v>1047</v>
      </c>
      <c r="R148" s="55"/>
      <c r="S148" s="183" t="s">
        <v>1048</v>
      </c>
      <c r="T148" s="184" t="s">
        <v>1049</v>
      </c>
      <c r="U148" s="580"/>
      <c r="V148" s="1"/>
      <c r="W148" s="52" t="s">
        <v>700</v>
      </c>
      <c r="X148" s="52"/>
      <c r="Y148" s="52" t="s">
        <v>582</v>
      </c>
      <c r="Z148" s="53">
        <v>767</v>
      </c>
    </row>
    <row r="149" spans="1:26" ht="22.5" x14ac:dyDescent="0.25">
      <c r="A149" s="169">
        <f t="shared" si="6"/>
        <v>34</v>
      </c>
      <c r="B149" s="52" t="s">
        <v>1050</v>
      </c>
      <c r="C149" s="52" t="s">
        <v>25</v>
      </c>
      <c r="D149" s="269">
        <v>18.330120000000001</v>
      </c>
      <c r="E149" s="269">
        <v>-67.250771999999998</v>
      </c>
      <c r="F149" s="52" t="s">
        <v>1051</v>
      </c>
      <c r="G149" s="52" t="s">
        <v>34</v>
      </c>
      <c r="H149" s="52" t="s">
        <v>1015</v>
      </c>
      <c r="I149" s="53">
        <v>677</v>
      </c>
      <c r="J149" s="54">
        <v>4</v>
      </c>
      <c r="K149" s="180">
        <v>112</v>
      </c>
      <c r="L149" s="54">
        <v>142</v>
      </c>
      <c r="M149" s="52" t="s">
        <v>40</v>
      </c>
      <c r="N149" s="52" t="s">
        <v>1052</v>
      </c>
      <c r="O149" s="52" t="s">
        <v>1053</v>
      </c>
      <c r="P149" s="52" t="s">
        <v>43</v>
      </c>
      <c r="Q149" s="55">
        <v>7878237500</v>
      </c>
      <c r="R149" s="55" t="s">
        <v>34</v>
      </c>
      <c r="S149" s="183" t="s">
        <v>1054</v>
      </c>
      <c r="T149" s="56" t="s">
        <v>1055</v>
      </c>
      <c r="U149" s="580"/>
      <c r="V149" s="1"/>
      <c r="W149" s="52" t="s">
        <v>1056</v>
      </c>
      <c r="X149" s="52" t="s">
        <v>34</v>
      </c>
      <c r="Y149" s="52" t="s">
        <v>1015</v>
      </c>
      <c r="Z149" s="53">
        <v>677</v>
      </c>
    </row>
    <row r="150" spans="1:26" ht="22.5" x14ac:dyDescent="0.25">
      <c r="A150" s="169">
        <f t="shared" si="6"/>
        <v>35</v>
      </c>
      <c r="B150" s="52" t="s">
        <v>1057</v>
      </c>
      <c r="C150" s="52" t="s">
        <v>82</v>
      </c>
      <c r="D150" s="269">
        <v>18.360510999999999</v>
      </c>
      <c r="E150" s="269">
        <v>-67.257188999999997</v>
      </c>
      <c r="F150" s="52" t="s">
        <v>1058</v>
      </c>
      <c r="G150" s="52" t="s">
        <v>34</v>
      </c>
      <c r="H150" s="52" t="s">
        <v>1015</v>
      </c>
      <c r="I150" s="53">
        <v>677</v>
      </c>
      <c r="J150" s="54">
        <v>1</v>
      </c>
      <c r="K150" s="180">
        <v>21</v>
      </c>
      <c r="L150" s="54">
        <v>6</v>
      </c>
      <c r="M150" s="52" t="s">
        <v>114</v>
      </c>
      <c r="N150" s="52" t="s">
        <v>1059</v>
      </c>
      <c r="O150" s="52" t="s">
        <v>1060</v>
      </c>
      <c r="P150" s="52" t="s">
        <v>174</v>
      </c>
      <c r="Q150" s="55">
        <v>7878235654</v>
      </c>
      <c r="R150" s="55">
        <v>7878230224</v>
      </c>
      <c r="S150" s="183" t="s">
        <v>1061</v>
      </c>
      <c r="T150" s="56" t="s">
        <v>1062</v>
      </c>
      <c r="U150" s="580"/>
      <c r="V150" s="1"/>
      <c r="W150" s="52" t="s">
        <v>1063</v>
      </c>
      <c r="X150" s="52" t="s">
        <v>34</v>
      </c>
      <c r="Y150" s="52" t="s">
        <v>1015</v>
      </c>
      <c r="Z150" s="53">
        <v>677</v>
      </c>
    </row>
    <row r="151" spans="1:26" ht="22.5" x14ac:dyDescent="0.25">
      <c r="A151" s="169">
        <f t="shared" si="6"/>
        <v>36</v>
      </c>
      <c r="B151" s="52" t="s">
        <v>1064</v>
      </c>
      <c r="C151" s="52" t="s">
        <v>25</v>
      </c>
      <c r="D151" s="269">
        <v>18.328372999999999</v>
      </c>
      <c r="E151" s="269">
        <v>-67.250590000000003</v>
      </c>
      <c r="F151" s="52" t="s">
        <v>1065</v>
      </c>
      <c r="G151" s="52" t="s">
        <v>34</v>
      </c>
      <c r="H151" s="52" t="s">
        <v>1015</v>
      </c>
      <c r="I151" s="53">
        <v>677</v>
      </c>
      <c r="J151" s="54">
        <v>3</v>
      </c>
      <c r="K151" s="180">
        <v>98</v>
      </c>
      <c r="L151" s="54">
        <v>79</v>
      </c>
      <c r="M151" s="52" t="s">
        <v>29</v>
      </c>
      <c r="N151" s="52" t="s">
        <v>1066</v>
      </c>
      <c r="O151" s="52" t="s">
        <v>1067</v>
      </c>
      <c r="P151" s="52" t="s">
        <v>32</v>
      </c>
      <c r="Q151" s="55">
        <v>7878232450</v>
      </c>
      <c r="R151" s="55">
        <v>7878231770</v>
      </c>
      <c r="S151" s="183" t="s">
        <v>1068</v>
      </c>
      <c r="T151" s="56" t="s">
        <v>1069</v>
      </c>
      <c r="U151" s="580"/>
      <c r="V151" s="1"/>
      <c r="W151" s="52" t="s">
        <v>1070</v>
      </c>
      <c r="X151" s="52" t="s">
        <v>34</v>
      </c>
      <c r="Y151" s="52" t="s">
        <v>1015</v>
      </c>
      <c r="Z151" s="53">
        <v>677</v>
      </c>
    </row>
    <row r="152" spans="1:26" ht="22.5" x14ac:dyDescent="0.25">
      <c r="A152" s="169">
        <f t="shared" si="6"/>
        <v>37</v>
      </c>
      <c r="B152" s="52" t="s">
        <v>1071</v>
      </c>
      <c r="C152" s="52" t="s">
        <v>213</v>
      </c>
      <c r="D152" s="269">
        <v>18.081641999999999</v>
      </c>
      <c r="E152" s="269">
        <v>-67.040227999999999</v>
      </c>
      <c r="F152" s="52" t="s">
        <v>1072</v>
      </c>
      <c r="G152" s="52" t="s">
        <v>34</v>
      </c>
      <c r="H152" s="52" t="s">
        <v>1073</v>
      </c>
      <c r="I152" s="53">
        <v>683</v>
      </c>
      <c r="J152" s="54">
        <v>0</v>
      </c>
      <c r="K152" s="180">
        <v>4</v>
      </c>
      <c r="L152" s="54">
        <v>1</v>
      </c>
      <c r="M152" s="52" t="s">
        <v>40</v>
      </c>
      <c r="N152" s="52" t="s">
        <v>122</v>
      </c>
      <c r="O152" s="52" t="s">
        <v>1074</v>
      </c>
      <c r="P152" s="46" t="s">
        <v>43</v>
      </c>
      <c r="Q152" s="55" t="s">
        <v>1075</v>
      </c>
      <c r="R152" s="55" t="s">
        <v>34</v>
      </c>
      <c r="S152" s="183" t="s">
        <v>1076</v>
      </c>
      <c r="T152" s="56" t="s">
        <v>1077</v>
      </c>
      <c r="U152" s="111"/>
      <c r="V152" s="1"/>
      <c r="W152" s="52"/>
      <c r="X152" s="52"/>
      <c r="Y152" s="52"/>
      <c r="Z152" s="53"/>
    </row>
    <row r="153" spans="1:26" ht="22.5" x14ac:dyDescent="0.25">
      <c r="A153" s="169">
        <f t="shared" si="6"/>
        <v>38</v>
      </c>
      <c r="B153" s="177" t="s">
        <v>1078</v>
      </c>
      <c r="C153" s="177" t="s">
        <v>25</v>
      </c>
      <c r="D153" s="269">
        <v>18.376989999999999</v>
      </c>
      <c r="E153" s="269">
        <v>-67.029203999999993</v>
      </c>
      <c r="F153" s="177" t="s">
        <v>1079</v>
      </c>
      <c r="G153" s="177" t="s">
        <v>1080</v>
      </c>
      <c r="H153" s="177" t="s">
        <v>1081</v>
      </c>
      <c r="I153" s="178">
        <v>685</v>
      </c>
      <c r="J153" s="179">
        <v>1</v>
      </c>
      <c r="K153" s="180">
        <v>20</v>
      </c>
      <c r="L153" s="179">
        <v>36</v>
      </c>
      <c r="M153" s="177" t="s">
        <v>40</v>
      </c>
      <c r="N153" s="177" t="s">
        <v>1082</v>
      </c>
      <c r="O153" s="177" t="s">
        <v>1083</v>
      </c>
      <c r="P153" s="177" t="s">
        <v>43</v>
      </c>
      <c r="Q153" s="181">
        <v>7872804040</v>
      </c>
      <c r="R153" s="181" t="s">
        <v>34</v>
      </c>
      <c r="S153" s="183" t="s">
        <v>1084</v>
      </c>
      <c r="T153" s="182" t="s">
        <v>1085</v>
      </c>
      <c r="U153" s="588">
        <f>SUM(K153:K155)</f>
        <v>30</v>
      </c>
      <c r="V153" s="1"/>
      <c r="W153" s="177" t="s">
        <v>1086</v>
      </c>
      <c r="X153" s="177" t="s">
        <v>1087</v>
      </c>
      <c r="Y153" s="177" t="s">
        <v>1081</v>
      </c>
      <c r="Z153" s="178">
        <v>685</v>
      </c>
    </row>
    <row r="154" spans="1:26" ht="22.5" x14ac:dyDescent="0.25">
      <c r="A154" s="169">
        <f t="shared" si="6"/>
        <v>39</v>
      </c>
      <c r="B154" s="186" t="s">
        <v>1088</v>
      </c>
      <c r="C154" s="177" t="s">
        <v>213</v>
      </c>
      <c r="D154" s="269">
        <v>18.337993000000001</v>
      </c>
      <c r="E154" s="269">
        <v>-67.031409999999994</v>
      </c>
      <c r="F154" s="186" t="s">
        <v>1089</v>
      </c>
      <c r="G154" s="186" t="s">
        <v>1090</v>
      </c>
      <c r="H154" s="177" t="s">
        <v>1081</v>
      </c>
      <c r="I154" s="178">
        <v>685</v>
      </c>
      <c r="J154" s="187">
        <v>1</v>
      </c>
      <c r="K154" s="188">
        <v>6</v>
      </c>
      <c r="L154" s="187"/>
      <c r="M154" s="186" t="s">
        <v>296</v>
      </c>
      <c r="N154" s="186" t="s">
        <v>828</v>
      </c>
      <c r="O154" s="186" t="s">
        <v>1091</v>
      </c>
      <c r="P154" s="177" t="s">
        <v>43</v>
      </c>
      <c r="Q154" s="189" t="s">
        <v>1092</v>
      </c>
      <c r="R154" s="189"/>
      <c r="S154" s="183" t="s">
        <v>1093</v>
      </c>
      <c r="T154" s="190" t="s">
        <v>1094</v>
      </c>
      <c r="U154" s="589"/>
      <c r="V154" s="1"/>
      <c r="W154" s="186"/>
      <c r="X154" s="186"/>
      <c r="Y154" s="186"/>
      <c r="Z154" s="191"/>
    </row>
    <row r="155" spans="1:26" ht="23.25" thickBot="1" x14ac:dyDescent="0.3">
      <c r="A155" s="169">
        <f t="shared" si="6"/>
        <v>40</v>
      </c>
      <c r="B155" s="192" t="s">
        <v>1095</v>
      </c>
      <c r="C155" s="193" t="s">
        <v>213</v>
      </c>
      <c r="D155" s="269">
        <v>18.337569999999999</v>
      </c>
      <c r="E155" s="269">
        <v>-66.990650000000002</v>
      </c>
      <c r="F155" s="192" t="s">
        <v>1096</v>
      </c>
      <c r="G155" s="192" t="s">
        <v>34</v>
      </c>
      <c r="H155" s="192" t="s">
        <v>1081</v>
      </c>
      <c r="I155" s="194">
        <v>685</v>
      </c>
      <c r="J155" s="195">
        <v>1</v>
      </c>
      <c r="K155" s="196">
        <v>4</v>
      </c>
      <c r="L155" s="195">
        <v>2</v>
      </c>
      <c r="M155" s="192" t="s">
        <v>29</v>
      </c>
      <c r="N155" s="192" t="s">
        <v>1097</v>
      </c>
      <c r="O155" s="192" t="s">
        <v>1098</v>
      </c>
      <c r="P155" s="192" t="s">
        <v>217</v>
      </c>
      <c r="Q155" s="197">
        <v>7879422867</v>
      </c>
      <c r="R155" s="197" t="s">
        <v>34</v>
      </c>
      <c r="S155" s="198"/>
      <c r="T155" s="199" t="s">
        <v>1099</v>
      </c>
      <c r="U155" s="590"/>
      <c r="V155" s="1"/>
      <c r="W155" s="192" t="s">
        <v>1100</v>
      </c>
      <c r="X155" s="192" t="s">
        <v>34</v>
      </c>
      <c r="Y155" s="192" t="s">
        <v>1081</v>
      </c>
      <c r="Z155" s="194">
        <v>685</v>
      </c>
    </row>
    <row r="156" spans="1:26" ht="15.75" thickBot="1" x14ac:dyDescent="0.3">
      <c r="A156" s="120"/>
      <c r="B156" s="121"/>
      <c r="C156" s="121"/>
      <c r="D156" s="121"/>
      <c r="E156" s="121"/>
      <c r="F156" s="121"/>
      <c r="G156" s="121"/>
      <c r="H156" s="121"/>
      <c r="I156" s="121"/>
      <c r="J156" s="122"/>
      <c r="K156" s="200">
        <f>SUM(K116:K155)</f>
        <v>1924</v>
      </c>
      <c r="L156" s="124">
        <f>+K156-1772</f>
        <v>152</v>
      </c>
      <c r="M156" s="121"/>
      <c r="N156" s="121"/>
      <c r="O156" s="121"/>
      <c r="P156" s="121"/>
      <c r="Q156" s="121"/>
      <c r="R156" s="121"/>
      <c r="S156" s="121"/>
      <c r="T156" s="121"/>
      <c r="U156" s="121"/>
      <c r="V156" s="1"/>
      <c r="W156" s="121"/>
      <c r="X156" s="121"/>
      <c r="Y156" s="121"/>
      <c r="Z156" s="121"/>
    </row>
    <row r="157" spans="1:26" ht="15.75" thickBot="1" x14ac:dyDescent="0.3">
      <c r="A157" s="201">
        <v>11</v>
      </c>
      <c r="B157" s="578" t="s">
        <v>1101</v>
      </c>
      <c r="C157" s="578"/>
      <c r="D157" s="578"/>
      <c r="E157" s="578"/>
      <c r="F157" s="578"/>
      <c r="G157" s="578"/>
      <c r="H157" s="578"/>
      <c r="I157" s="578"/>
      <c r="J157" s="578"/>
      <c r="K157" s="578"/>
      <c r="L157" s="578"/>
      <c r="M157" s="578"/>
      <c r="N157" s="578"/>
      <c r="O157" s="578"/>
      <c r="P157" s="578"/>
      <c r="Q157" s="578"/>
      <c r="R157" s="578"/>
      <c r="S157" s="578"/>
      <c r="T157" s="578"/>
      <c r="U157" s="579"/>
      <c r="V157" s="1"/>
      <c r="W157" s="202"/>
      <c r="X157" s="203"/>
      <c r="Y157" s="203"/>
      <c r="Z157" s="204"/>
    </row>
    <row r="158" spans="1:26" ht="22.5" x14ac:dyDescent="0.25">
      <c r="A158" s="205">
        <v>1</v>
      </c>
      <c r="B158" s="206" t="s">
        <v>1102</v>
      </c>
      <c r="C158" s="206" t="s">
        <v>25</v>
      </c>
      <c r="D158" s="269">
        <v>18.031938</v>
      </c>
      <c r="E158" s="269">
        <v>-66.797916000000001</v>
      </c>
      <c r="F158" s="206" t="s">
        <v>1103</v>
      </c>
      <c r="G158" s="206" t="s">
        <v>1104</v>
      </c>
      <c r="H158" s="206" t="s">
        <v>1105</v>
      </c>
      <c r="I158" s="207">
        <v>6560015</v>
      </c>
      <c r="J158" s="208">
        <v>8</v>
      </c>
      <c r="K158" s="209">
        <v>136</v>
      </c>
      <c r="L158" s="208">
        <v>99</v>
      </c>
      <c r="M158" s="206" t="s">
        <v>296</v>
      </c>
      <c r="N158" s="206" t="s">
        <v>1106</v>
      </c>
      <c r="O158" s="206" t="s">
        <v>1107</v>
      </c>
      <c r="P158" s="206" t="s">
        <v>1108</v>
      </c>
      <c r="Q158" s="210">
        <v>7878353335</v>
      </c>
      <c r="R158" s="210">
        <v>7879270013</v>
      </c>
      <c r="S158" s="211" t="s">
        <v>1109</v>
      </c>
      <c r="T158" s="184" t="s">
        <v>1110</v>
      </c>
      <c r="U158" s="212">
        <f>K158</f>
        <v>136</v>
      </c>
      <c r="V158" s="1"/>
      <c r="W158" s="206" t="s">
        <v>1111</v>
      </c>
      <c r="X158" s="206" t="s">
        <v>34</v>
      </c>
      <c r="Y158" s="206" t="s">
        <v>1105</v>
      </c>
      <c r="Z158" s="207">
        <v>6560015</v>
      </c>
    </row>
    <row r="159" spans="1:26" ht="22.5" x14ac:dyDescent="0.25">
      <c r="A159" s="205">
        <f>+A158+1</f>
        <v>2</v>
      </c>
      <c r="B159" s="206" t="s">
        <v>1112</v>
      </c>
      <c r="C159" s="206" t="s">
        <v>25</v>
      </c>
      <c r="D159" s="280">
        <v>17.959219999999998</v>
      </c>
      <c r="E159" s="280">
        <v>-66.295415000000006</v>
      </c>
      <c r="F159" s="206" t="s">
        <v>1113</v>
      </c>
      <c r="G159" s="206" t="s">
        <v>1114</v>
      </c>
      <c r="H159" s="206" t="s">
        <v>1115</v>
      </c>
      <c r="I159" s="207">
        <v>751</v>
      </c>
      <c r="J159" s="208"/>
      <c r="K159" s="209">
        <v>32</v>
      </c>
      <c r="L159" s="208"/>
      <c r="M159" s="206" t="s">
        <v>296</v>
      </c>
      <c r="N159" s="206" t="s">
        <v>1116</v>
      </c>
      <c r="O159" s="206" t="s">
        <v>458</v>
      </c>
      <c r="P159" s="213" t="s">
        <v>43</v>
      </c>
      <c r="Q159" s="210" t="s">
        <v>1117</v>
      </c>
      <c r="R159" s="210"/>
      <c r="S159" s="211" t="s">
        <v>1118</v>
      </c>
      <c r="T159" s="184" t="s">
        <v>1119</v>
      </c>
      <c r="U159" s="212"/>
      <c r="V159" s="1"/>
      <c r="W159" s="206"/>
      <c r="X159" s="206"/>
      <c r="Y159" s="206"/>
      <c r="Z159" s="207"/>
    </row>
    <row r="160" spans="1:26" ht="22.5" x14ac:dyDescent="0.25">
      <c r="A160" s="205">
        <f>+A159+1</f>
        <v>3</v>
      </c>
      <c r="B160" s="206" t="s">
        <v>1120</v>
      </c>
      <c r="C160" s="206" t="s">
        <v>25</v>
      </c>
      <c r="D160" s="270">
        <v>17.95804</v>
      </c>
      <c r="E160" s="270">
        <v>-66.289434999999997</v>
      </c>
      <c r="F160" s="206" t="s">
        <v>1121</v>
      </c>
      <c r="G160" s="206" t="s">
        <v>1122</v>
      </c>
      <c r="H160" s="206" t="s">
        <v>1115</v>
      </c>
      <c r="I160" s="207">
        <v>751</v>
      </c>
      <c r="J160" s="208"/>
      <c r="K160" s="209">
        <v>67</v>
      </c>
      <c r="L160" s="208"/>
      <c r="M160" s="206" t="s">
        <v>40</v>
      </c>
      <c r="N160" s="206" t="s">
        <v>1016</v>
      </c>
      <c r="O160" s="206" t="s">
        <v>31</v>
      </c>
      <c r="P160" s="213" t="s">
        <v>43</v>
      </c>
      <c r="Q160" s="210" t="s">
        <v>1123</v>
      </c>
      <c r="R160" s="210"/>
      <c r="S160" s="211" t="s">
        <v>1124</v>
      </c>
      <c r="T160" s="184" t="s">
        <v>1125</v>
      </c>
      <c r="U160" s="212"/>
      <c r="V160" s="1"/>
      <c r="W160" s="206"/>
      <c r="X160" s="206"/>
      <c r="Y160" s="206"/>
      <c r="Z160" s="207"/>
    </row>
    <row r="161" spans="1:26" ht="22.5" x14ac:dyDescent="0.25">
      <c r="A161" s="205">
        <f t="shared" ref="A161:A166" si="7">+A160+1</f>
        <v>4</v>
      </c>
      <c r="B161" s="52" t="s">
        <v>1126</v>
      </c>
      <c r="C161" s="52" t="s">
        <v>25</v>
      </c>
      <c r="D161" s="269">
        <v>17.971316999999999</v>
      </c>
      <c r="E161" s="269">
        <v>-66.602399000000005</v>
      </c>
      <c r="F161" s="52" t="s">
        <v>1127</v>
      </c>
      <c r="G161" s="52" t="s">
        <v>34</v>
      </c>
      <c r="H161" s="52" t="s">
        <v>1128</v>
      </c>
      <c r="I161" s="53">
        <v>7327419</v>
      </c>
      <c r="J161" s="54">
        <v>12</v>
      </c>
      <c r="K161" s="214">
        <v>254</v>
      </c>
      <c r="L161" s="54">
        <v>325</v>
      </c>
      <c r="M161" s="52" t="s">
        <v>40</v>
      </c>
      <c r="N161" s="52" t="s">
        <v>1129</v>
      </c>
      <c r="O161" s="52" t="s">
        <v>1130</v>
      </c>
      <c r="P161" s="52" t="s">
        <v>32</v>
      </c>
      <c r="Q161" s="55">
        <v>7872597676</v>
      </c>
      <c r="R161" s="55">
        <v>7872597618</v>
      </c>
      <c r="S161" s="211" t="s">
        <v>1131</v>
      </c>
      <c r="T161" s="56" t="s">
        <v>1132</v>
      </c>
      <c r="U161" s="580">
        <f>SUM(K161:K168)</f>
        <v>813</v>
      </c>
      <c r="V161" s="1"/>
      <c r="W161" s="52" t="s">
        <v>1133</v>
      </c>
      <c r="X161" s="52" t="s">
        <v>34</v>
      </c>
      <c r="Y161" s="52" t="s">
        <v>1128</v>
      </c>
      <c r="Z161" s="53">
        <v>7327419</v>
      </c>
    </row>
    <row r="162" spans="1:26" ht="22.5" x14ac:dyDescent="0.25">
      <c r="A162" s="205">
        <f t="shared" si="7"/>
        <v>5</v>
      </c>
      <c r="B162" s="52" t="s">
        <v>1134</v>
      </c>
      <c r="C162" s="52" t="s">
        <v>25</v>
      </c>
      <c r="D162" s="269">
        <v>17.97813</v>
      </c>
      <c r="E162" s="269">
        <v>-66.670529000000002</v>
      </c>
      <c r="F162" s="52" t="s">
        <v>1135</v>
      </c>
      <c r="G162" s="52" t="s">
        <v>1136</v>
      </c>
      <c r="H162" s="52" t="s">
        <v>1128</v>
      </c>
      <c r="I162" s="53">
        <v>7281502</v>
      </c>
      <c r="J162" s="54">
        <v>7</v>
      </c>
      <c r="K162" s="214">
        <v>116</v>
      </c>
      <c r="L162" s="54">
        <v>180</v>
      </c>
      <c r="M162" s="52" t="s">
        <v>29</v>
      </c>
      <c r="N162" s="52" t="s">
        <v>1137</v>
      </c>
      <c r="O162" s="52" t="s">
        <v>1138</v>
      </c>
      <c r="P162" s="52" t="s">
        <v>32</v>
      </c>
      <c r="Q162" s="55">
        <v>7878441200</v>
      </c>
      <c r="R162" s="55">
        <v>7878418683</v>
      </c>
      <c r="S162" s="211" t="s">
        <v>993</v>
      </c>
      <c r="T162" s="56" t="s">
        <v>1139</v>
      </c>
      <c r="U162" s="580"/>
      <c r="V162" s="1"/>
      <c r="W162" s="52" t="s">
        <v>1140</v>
      </c>
      <c r="X162" s="52" t="s">
        <v>34</v>
      </c>
      <c r="Y162" s="52" t="s">
        <v>1128</v>
      </c>
      <c r="Z162" s="53">
        <v>7281502</v>
      </c>
    </row>
    <row r="163" spans="1:26" ht="22.5" x14ac:dyDescent="0.25">
      <c r="A163" s="205">
        <f t="shared" si="7"/>
        <v>6</v>
      </c>
      <c r="B163" s="213" t="s">
        <v>1141</v>
      </c>
      <c r="C163" s="213" t="s">
        <v>25</v>
      </c>
      <c r="D163" s="269">
        <v>18.011033000000001</v>
      </c>
      <c r="E163" s="269">
        <v>-66.614577999999995</v>
      </c>
      <c r="F163" s="213" t="s">
        <v>1142</v>
      </c>
      <c r="G163" s="213" t="s">
        <v>34</v>
      </c>
      <c r="H163" s="213" t="s">
        <v>1128</v>
      </c>
      <c r="I163" s="215">
        <v>731</v>
      </c>
      <c r="J163" s="216">
        <v>0</v>
      </c>
      <c r="K163" s="214">
        <v>20</v>
      </c>
      <c r="L163" s="216">
        <v>9</v>
      </c>
      <c r="M163" s="213" t="s">
        <v>40</v>
      </c>
      <c r="N163" s="213" t="s">
        <v>1143</v>
      </c>
      <c r="O163" s="213" t="s">
        <v>1144</v>
      </c>
      <c r="P163" s="213" t="s">
        <v>43</v>
      </c>
      <c r="Q163" s="217">
        <v>7878443255</v>
      </c>
      <c r="R163" s="217">
        <v>7878443255</v>
      </c>
      <c r="S163" s="211" t="s">
        <v>1145</v>
      </c>
      <c r="T163" s="56" t="s">
        <v>1146</v>
      </c>
      <c r="U163" s="580"/>
      <c r="V163" s="1"/>
      <c r="W163" s="52" t="s">
        <v>1147</v>
      </c>
      <c r="X163" s="52" t="s">
        <v>34</v>
      </c>
      <c r="Y163" s="52" t="s">
        <v>1128</v>
      </c>
      <c r="Z163" s="53">
        <v>731</v>
      </c>
    </row>
    <row r="164" spans="1:26" ht="22.5" x14ac:dyDescent="0.25">
      <c r="A164" s="205">
        <f t="shared" si="7"/>
        <v>7</v>
      </c>
      <c r="B164" s="213" t="s">
        <v>1148</v>
      </c>
      <c r="C164" s="213" t="s">
        <v>25</v>
      </c>
      <c r="D164" s="269">
        <v>18.011800999999998</v>
      </c>
      <c r="E164" s="269">
        <v>-66.613213999999999</v>
      </c>
      <c r="F164" s="213" t="s">
        <v>1149</v>
      </c>
      <c r="G164" s="213" t="s">
        <v>34</v>
      </c>
      <c r="H164" s="213" t="s">
        <v>1128</v>
      </c>
      <c r="I164" s="215">
        <v>733</v>
      </c>
      <c r="J164" s="216">
        <v>1</v>
      </c>
      <c r="K164" s="214">
        <v>73</v>
      </c>
      <c r="L164" s="216">
        <v>45</v>
      </c>
      <c r="M164" s="213" t="s">
        <v>114</v>
      </c>
      <c r="N164" s="213" t="s">
        <v>1150</v>
      </c>
      <c r="O164" s="213" t="s">
        <v>1151</v>
      </c>
      <c r="P164" s="213" t="s">
        <v>43</v>
      </c>
      <c r="Q164" s="217">
        <v>7873763256</v>
      </c>
      <c r="R164" s="217">
        <v>7878413602</v>
      </c>
      <c r="S164" s="211" t="s">
        <v>1152</v>
      </c>
      <c r="T164" s="56" t="s">
        <v>1153</v>
      </c>
      <c r="U164" s="580"/>
      <c r="V164" s="1"/>
      <c r="W164" s="52" t="s">
        <v>1154</v>
      </c>
      <c r="X164" s="52" t="s">
        <v>34</v>
      </c>
      <c r="Y164" s="52" t="s">
        <v>1128</v>
      </c>
      <c r="Z164" s="53">
        <v>733</v>
      </c>
    </row>
    <row r="165" spans="1:26" ht="22.5" x14ac:dyDescent="0.25">
      <c r="A165" s="205">
        <f t="shared" si="7"/>
        <v>8</v>
      </c>
      <c r="B165" s="213" t="s">
        <v>1155</v>
      </c>
      <c r="C165" s="213" t="s">
        <v>82</v>
      </c>
      <c r="D165" s="269">
        <v>18.128008999999999</v>
      </c>
      <c r="E165" s="269">
        <v>-66.632942</v>
      </c>
      <c r="F165" s="213" t="s">
        <v>1156</v>
      </c>
      <c r="G165" s="213" t="s">
        <v>1157</v>
      </c>
      <c r="H165" s="213" t="s">
        <v>1128</v>
      </c>
      <c r="I165" s="215">
        <v>716</v>
      </c>
      <c r="J165" s="216">
        <v>1</v>
      </c>
      <c r="K165" s="214">
        <v>9</v>
      </c>
      <c r="L165" s="216">
        <v>9</v>
      </c>
      <c r="M165" s="213" t="s">
        <v>1158</v>
      </c>
      <c r="N165" s="213" t="s">
        <v>1159</v>
      </c>
      <c r="O165" s="213" t="s">
        <v>1160</v>
      </c>
      <c r="P165" s="213" t="s">
        <v>43</v>
      </c>
      <c r="Q165" s="217" t="s">
        <v>1161</v>
      </c>
      <c r="R165" s="217" t="s">
        <v>34</v>
      </c>
      <c r="S165" s="211" t="s">
        <v>1162</v>
      </c>
      <c r="T165" s="56" t="s">
        <v>1163</v>
      </c>
      <c r="U165" s="580"/>
      <c r="V165" s="1"/>
      <c r="W165" s="52"/>
      <c r="X165" s="52"/>
      <c r="Y165" s="52"/>
      <c r="Z165" s="53"/>
    </row>
    <row r="166" spans="1:26" ht="45" x14ac:dyDescent="0.25">
      <c r="A166" s="205">
        <f t="shared" si="7"/>
        <v>9</v>
      </c>
      <c r="B166" s="52" t="s">
        <v>1164</v>
      </c>
      <c r="C166" s="52" t="s">
        <v>25</v>
      </c>
      <c r="D166" s="281">
        <v>18.006405000000001</v>
      </c>
      <c r="E166" s="281">
        <v>-66.576695999999998</v>
      </c>
      <c r="F166" s="52" t="s">
        <v>1165</v>
      </c>
      <c r="G166" s="52" t="s">
        <v>1166</v>
      </c>
      <c r="H166" s="52" t="s">
        <v>1128</v>
      </c>
      <c r="I166" s="53">
        <v>715</v>
      </c>
      <c r="J166" s="54">
        <v>6</v>
      </c>
      <c r="K166" s="214">
        <v>120</v>
      </c>
      <c r="L166" s="54">
        <v>54</v>
      </c>
      <c r="M166" s="52" t="s">
        <v>29</v>
      </c>
      <c r="N166" s="52" t="s">
        <v>1167</v>
      </c>
      <c r="O166" s="52" t="s">
        <v>94</v>
      </c>
      <c r="P166" s="52" t="s">
        <v>32</v>
      </c>
      <c r="Q166" s="55">
        <v>7878411000</v>
      </c>
      <c r="R166" s="55">
        <v>7878484828</v>
      </c>
      <c r="S166" s="211" t="s">
        <v>1168</v>
      </c>
      <c r="T166" s="184" t="s">
        <v>1169</v>
      </c>
      <c r="U166" s="580"/>
      <c r="V166" s="1"/>
      <c r="W166" s="52" t="s">
        <v>1165</v>
      </c>
      <c r="X166" s="52" t="s">
        <v>1166</v>
      </c>
      <c r="Y166" s="52" t="s">
        <v>1128</v>
      </c>
      <c r="Z166" s="53">
        <v>715</v>
      </c>
    </row>
    <row r="167" spans="1:26" x14ac:dyDescent="0.25">
      <c r="A167" s="205">
        <f>+A166+1</f>
        <v>10</v>
      </c>
      <c r="B167" s="52" t="s">
        <v>1170</v>
      </c>
      <c r="C167" s="52" t="s">
        <v>25</v>
      </c>
      <c r="D167" s="282">
        <v>17.997107400432199</v>
      </c>
      <c r="E167">
        <v>-66.603827418591294</v>
      </c>
      <c r="F167" s="52" t="s">
        <v>1171</v>
      </c>
      <c r="G167" s="52"/>
      <c r="H167" s="52" t="s">
        <v>1128</v>
      </c>
      <c r="I167" s="53">
        <v>717</v>
      </c>
      <c r="J167" s="54"/>
      <c r="K167" s="214">
        <v>152</v>
      </c>
      <c r="L167" s="54"/>
      <c r="M167" s="52" t="s">
        <v>296</v>
      </c>
      <c r="N167" s="52" t="s">
        <v>1172</v>
      </c>
      <c r="O167" s="52" t="s">
        <v>1138</v>
      </c>
      <c r="P167" s="52" t="s">
        <v>32</v>
      </c>
      <c r="Q167" s="55" t="s">
        <v>1174</v>
      </c>
      <c r="R167" s="55"/>
      <c r="S167" s="211" t="s">
        <v>1242</v>
      </c>
      <c r="T167" s="184" t="s">
        <v>1176</v>
      </c>
      <c r="U167" s="580"/>
      <c r="V167" s="1"/>
      <c r="W167" s="52"/>
      <c r="X167" s="52"/>
      <c r="Y167" s="52"/>
      <c r="Z167" s="53"/>
    </row>
    <row r="168" spans="1:26" ht="23.25" thickBot="1" x14ac:dyDescent="0.3">
      <c r="A168" s="205">
        <f>+A167+1</f>
        <v>11</v>
      </c>
      <c r="B168" s="213" t="s">
        <v>1177</v>
      </c>
      <c r="C168" s="213" t="s">
        <v>25</v>
      </c>
      <c r="D168" s="269">
        <v>18.012243000000002</v>
      </c>
      <c r="E168" s="269">
        <v>-66.614711</v>
      </c>
      <c r="F168" s="213" t="s">
        <v>1178</v>
      </c>
      <c r="G168" s="213" t="s">
        <v>1179</v>
      </c>
      <c r="H168" s="213" t="s">
        <v>1128</v>
      </c>
      <c r="I168" s="215">
        <v>731</v>
      </c>
      <c r="J168" s="216">
        <v>6</v>
      </c>
      <c r="K168" s="214">
        <v>69</v>
      </c>
      <c r="L168" s="216">
        <v>177</v>
      </c>
      <c r="M168" s="213" t="s">
        <v>40</v>
      </c>
      <c r="N168" s="213" t="s">
        <v>1180</v>
      </c>
      <c r="O168" s="213" t="s">
        <v>1181</v>
      </c>
      <c r="P168" s="213" t="s">
        <v>43</v>
      </c>
      <c r="Q168" s="217">
        <v>7878135050</v>
      </c>
      <c r="R168" s="217">
        <v>7878135025</v>
      </c>
      <c r="S168" s="211" t="s">
        <v>1182</v>
      </c>
      <c r="T168" s="56" t="s">
        <v>1183</v>
      </c>
      <c r="U168" s="580"/>
      <c r="V168" s="1"/>
      <c r="W168" s="52" t="s">
        <v>1184</v>
      </c>
      <c r="X168" s="52" t="s">
        <v>34</v>
      </c>
      <c r="Y168" s="52" t="s">
        <v>1128</v>
      </c>
      <c r="Z168" s="53">
        <v>733</v>
      </c>
    </row>
    <row r="169" spans="1:26" ht="15.75" thickBot="1" x14ac:dyDescent="0.3">
      <c r="A169" s="218"/>
      <c r="B169" s="121"/>
      <c r="C169" s="121"/>
      <c r="D169" s="121"/>
      <c r="E169" s="121"/>
      <c r="F169" s="121"/>
      <c r="G169" s="121"/>
      <c r="H169" s="121"/>
      <c r="I169" s="121"/>
      <c r="J169" s="122"/>
      <c r="K169" s="219">
        <f>SUM(K158:K168)</f>
        <v>1048</v>
      </c>
      <c r="L169" s="122"/>
      <c r="M169" s="121"/>
      <c r="N169" s="121"/>
      <c r="O169" s="121"/>
      <c r="P169" s="121"/>
      <c r="Q169" s="121"/>
      <c r="R169" s="121"/>
      <c r="S169" s="121"/>
      <c r="T169" s="121"/>
      <c r="U169" s="121"/>
      <c r="V169" s="1"/>
      <c r="W169" s="121"/>
      <c r="X169" s="121"/>
      <c r="Y169" s="121"/>
      <c r="Z169" s="121"/>
    </row>
    <row r="170" spans="1:26" ht="15.75" thickBot="1" x14ac:dyDescent="0.3">
      <c r="A170" s="220">
        <v>4</v>
      </c>
      <c r="B170" s="581" t="s">
        <v>1185</v>
      </c>
      <c r="C170" s="581"/>
      <c r="D170" s="581"/>
      <c r="E170" s="581"/>
      <c r="F170" s="581"/>
      <c r="G170" s="581"/>
      <c r="H170" s="581"/>
      <c r="I170" s="581"/>
      <c r="J170" s="581"/>
      <c r="K170" s="581"/>
      <c r="L170" s="581"/>
      <c r="M170" s="581"/>
      <c r="N170" s="581"/>
      <c r="O170" s="581"/>
      <c r="P170" s="581"/>
      <c r="Q170" s="581"/>
      <c r="R170" s="581"/>
      <c r="S170" s="581"/>
      <c r="T170" s="581"/>
      <c r="U170" s="582"/>
      <c r="V170" s="1"/>
      <c r="W170" s="221"/>
      <c r="X170" s="222"/>
      <c r="Y170" s="222"/>
      <c r="Z170" s="223"/>
    </row>
    <row r="171" spans="1:26" ht="22.5" x14ac:dyDescent="0.25">
      <c r="A171" s="224">
        <v>1</v>
      </c>
      <c r="B171" s="225" t="s">
        <v>1186</v>
      </c>
      <c r="C171" s="225" t="s">
        <v>922</v>
      </c>
      <c r="D171" s="269">
        <v>18.171638999999999</v>
      </c>
      <c r="E171" s="269">
        <v>-66.738358000000005</v>
      </c>
      <c r="F171" s="225" t="s">
        <v>1187</v>
      </c>
      <c r="G171" s="225" t="s">
        <v>1188</v>
      </c>
      <c r="H171" s="225" t="s">
        <v>1189</v>
      </c>
      <c r="I171" s="226">
        <v>601</v>
      </c>
      <c r="J171" s="227">
        <v>4</v>
      </c>
      <c r="K171" s="228">
        <v>35</v>
      </c>
      <c r="L171" s="227">
        <v>42</v>
      </c>
      <c r="M171" s="225" t="s">
        <v>40</v>
      </c>
      <c r="N171" s="225" t="s">
        <v>1190</v>
      </c>
      <c r="O171" s="225" t="s">
        <v>1160</v>
      </c>
      <c r="P171" s="225" t="s">
        <v>43</v>
      </c>
      <c r="Q171" s="229">
        <v>7878291717</v>
      </c>
      <c r="R171" s="229">
        <v>7878295105</v>
      </c>
      <c r="S171" s="230" t="s">
        <v>1191</v>
      </c>
      <c r="T171" s="230" t="s">
        <v>1192</v>
      </c>
      <c r="U171" s="231">
        <f>K171</f>
        <v>35</v>
      </c>
      <c r="V171" s="1"/>
      <c r="W171" s="232" t="s">
        <v>1193</v>
      </c>
      <c r="X171" s="232" t="s">
        <v>34</v>
      </c>
      <c r="Y171" s="232" t="s">
        <v>1189</v>
      </c>
      <c r="Z171" s="233">
        <v>601</v>
      </c>
    </row>
    <row r="172" spans="1:26" ht="22.5" x14ac:dyDescent="0.25">
      <c r="A172" s="224">
        <f>+A171+1</f>
        <v>2</v>
      </c>
      <c r="B172" s="225" t="s">
        <v>1194</v>
      </c>
      <c r="C172" s="225" t="s">
        <v>82</v>
      </c>
      <c r="D172" s="269">
        <v>18.178538</v>
      </c>
      <c r="E172" s="269">
        <v>-66.304117000000005</v>
      </c>
      <c r="F172" s="225" t="s">
        <v>1195</v>
      </c>
      <c r="G172" s="225"/>
      <c r="H172" s="225" t="s">
        <v>1196</v>
      </c>
      <c r="I172" s="226">
        <v>794</v>
      </c>
      <c r="J172" s="227">
        <v>1</v>
      </c>
      <c r="K172" s="228">
        <v>18</v>
      </c>
      <c r="L172" s="227">
        <v>4</v>
      </c>
      <c r="M172" s="225" t="s">
        <v>296</v>
      </c>
      <c r="N172" s="225" t="s">
        <v>1197</v>
      </c>
      <c r="O172" s="225" t="s">
        <v>1198</v>
      </c>
      <c r="P172" s="225" t="s">
        <v>43</v>
      </c>
      <c r="Q172" s="229" t="s">
        <v>1199</v>
      </c>
      <c r="R172" s="229"/>
      <c r="S172" s="230"/>
      <c r="T172" s="230" t="s">
        <v>1200</v>
      </c>
      <c r="U172" s="231">
        <f>+K172</f>
        <v>18</v>
      </c>
      <c r="V172" s="1"/>
      <c r="W172" s="232"/>
      <c r="X172" s="232"/>
      <c r="Y172" s="232"/>
      <c r="Z172" s="233"/>
    </row>
    <row r="173" spans="1:26" ht="22.5" x14ac:dyDescent="0.25">
      <c r="A173" s="224">
        <f t="shared" ref="A173:A174" si="8">+A172+1</f>
        <v>3</v>
      </c>
      <c r="B173" s="242" t="s">
        <v>1201</v>
      </c>
      <c r="C173" s="242" t="s">
        <v>25</v>
      </c>
      <c r="D173" s="269">
        <v>18.248864999999999</v>
      </c>
      <c r="E173" s="269">
        <v>-66.205485999999993</v>
      </c>
      <c r="F173" s="242" t="s">
        <v>1202</v>
      </c>
      <c r="G173" s="242" t="s">
        <v>1203</v>
      </c>
      <c r="H173" s="242" t="s">
        <v>1204</v>
      </c>
      <c r="I173" s="243">
        <v>782</v>
      </c>
      <c r="J173" s="244">
        <v>1</v>
      </c>
      <c r="K173" s="245">
        <v>17</v>
      </c>
      <c r="L173" s="244">
        <v>15</v>
      </c>
      <c r="M173" s="242" t="s">
        <v>29</v>
      </c>
      <c r="N173" s="242" t="s">
        <v>1205</v>
      </c>
      <c r="O173" s="242" t="s">
        <v>578</v>
      </c>
      <c r="P173" s="242" t="s">
        <v>756</v>
      </c>
      <c r="Q173" s="246" t="s">
        <v>1206</v>
      </c>
      <c r="R173" s="246" t="s">
        <v>34</v>
      </c>
      <c r="S173" s="230" t="s">
        <v>1207</v>
      </c>
      <c r="T173" s="247" t="s">
        <v>1208</v>
      </c>
      <c r="U173" s="248">
        <f>K173</f>
        <v>17</v>
      </c>
      <c r="V173" s="1"/>
      <c r="W173" s="249" t="s">
        <v>1209</v>
      </c>
      <c r="X173" s="249" t="s">
        <v>34</v>
      </c>
      <c r="Y173" s="249" t="s">
        <v>1204</v>
      </c>
      <c r="Z173" s="250">
        <v>782</v>
      </c>
    </row>
    <row r="174" spans="1:26" ht="23.25" thickBot="1" x14ac:dyDescent="0.3">
      <c r="A174" s="234">
        <f t="shared" si="8"/>
        <v>4</v>
      </c>
      <c r="B174" s="251" t="s">
        <v>1210</v>
      </c>
      <c r="C174" s="251" t="s">
        <v>25</v>
      </c>
      <c r="D174" s="269">
        <v>18.193559</v>
      </c>
      <c r="E174" s="269">
        <v>-66.576440000000005</v>
      </c>
      <c r="F174" s="251" t="s">
        <v>1211</v>
      </c>
      <c r="G174" s="251" t="s">
        <v>34</v>
      </c>
      <c r="H174" s="251" t="s">
        <v>1212</v>
      </c>
      <c r="I174" s="252">
        <v>664</v>
      </c>
      <c r="J174" s="253">
        <v>1</v>
      </c>
      <c r="K174" s="254">
        <v>20</v>
      </c>
      <c r="L174" s="253">
        <v>20</v>
      </c>
      <c r="M174" s="251" t="s">
        <v>29</v>
      </c>
      <c r="N174" s="251" t="s">
        <v>1213</v>
      </c>
      <c r="O174" s="251" t="s">
        <v>31</v>
      </c>
      <c r="P174" s="251" t="s">
        <v>756</v>
      </c>
      <c r="Q174" s="255">
        <v>7878282207</v>
      </c>
      <c r="R174" s="255">
        <v>7878281719</v>
      </c>
      <c r="S174" s="247" t="s">
        <v>1214</v>
      </c>
      <c r="T174" s="56" t="s">
        <v>1215</v>
      </c>
      <c r="U174" s="256">
        <f>K174</f>
        <v>20</v>
      </c>
      <c r="V174" s="57"/>
      <c r="W174" s="251" t="s">
        <v>1216</v>
      </c>
      <c r="X174" s="251" t="s">
        <v>34</v>
      </c>
      <c r="Y174" s="251" t="s">
        <v>1212</v>
      </c>
      <c r="Z174" s="252">
        <v>664</v>
      </c>
    </row>
    <row r="175" spans="1:26" ht="15.75" thickBot="1" x14ac:dyDescent="0.3">
      <c r="A175" s="80"/>
      <c r="B175" s="1"/>
      <c r="C175" s="1"/>
      <c r="D175" s="1"/>
      <c r="E175" s="1"/>
      <c r="F175" s="1"/>
      <c r="G175" s="1"/>
      <c r="H175" s="1"/>
      <c r="I175" s="1"/>
      <c r="J175" s="81"/>
      <c r="K175" s="257">
        <f>SUM(K171:K174)</f>
        <v>90</v>
      </c>
      <c r="L175" s="8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25">
      <c r="A176" s="80"/>
      <c r="B176" s="1"/>
      <c r="C176" s="1"/>
      <c r="D176" s="1"/>
      <c r="E176" s="1"/>
      <c r="F176" s="1"/>
      <c r="G176" s="1"/>
      <c r="H176" s="1"/>
      <c r="I176" s="1"/>
      <c r="J176" s="81"/>
      <c r="K176" s="81"/>
      <c r="L176" s="8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thickBot="1" x14ac:dyDescent="0.3">
      <c r="A177" s="80"/>
      <c r="B177" s="1"/>
      <c r="C177" s="1"/>
      <c r="D177" s="1"/>
      <c r="E177" s="1"/>
      <c r="F177" s="1"/>
      <c r="G177" s="1"/>
      <c r="H177" s="1"/>
      <c r="I177" s="1"/>
      <c r="J177" s="81"/>
      <c r="K177" s="81"/>
      <c r="L177" s="81"/>
      <c r="M177" s="1"/>
      <c r="N177" s="1"/>
      <c r="O177" s="1"/>
      <c r="P177" s="1"/>
      <c r="Q177" s="1"/>
      <c r="R177" s="1"/>
      <c r="S177" s="1"/>
      <c r="T177" s="1" t="s">
        <v>137</v>
      </c>
      <c r="U177" s="1"/>
      <c r="V177" s="1"/>
      <c r="W177" s="1"/>
      <c r="X177" s="1"/>
      <c r="Y177" s="1"/>
      <c r="Z177" s="1"/>
    </row>
    <row r="178" spans="1:26" ht="15.75" thickBot="1" x14ac:dyDescent="0.3">
      <c r="A178" s="583" t="s">
        <v>1217</v>
      </c>
      <c r="B178" s="584"/>
      <c r="C178" s="584"/>
      <c r="D178" s="584"/>
      <c r="E178" s="584"/>
      <c r="F178" s="584"/>
      <c r="G178" s="584"/>
      <c r="H178" s="584"/>
      <c r="I178" s="584"/>
      <c r="J178" s="584"/>
      <c r="K178" s="258">
        <f>+K175+K169+K156+K114+K101+K74</f>
        <v>14773</v>
      </c>
      <c r="L178" s="81"/>
      <c r="M178" s="259"/>
      <c r="N178" s="260" t="s">
        <v>1218</v>
      </c>
      <c r="O178" s="261"/>
      <c r="P178" s="261"/>
      <c r="Q178" s="261"/>
      <c r="R178" s="261"/>
      <c r="S178" s="261"/>
      <c r="T178" s="1"/>
      <c r="U178" s="1"/>
      <c r="V178" s="1"/>
      <c r="W178" s="262"/>
      <c r="X178" s="262"/>
      <c r="Y178" s="262"/>
      <c r="Z178" s="262"/>
    </row>
    <row r="179" spans="1:26" ht="15.75" thickBot="1" x14ac:dyDescent="0.3">
      <c r="A179" s="583" t="s">
        <v>1219</v>
      </c>
      <c r="B179" s="584"/>
      <c r="C179" s="584"/>
      <c r="D179" s="584"/>
      <c r="E179" s="584"/>
      <c r="F179" s="584"/>
      <c r="G179" s="584"/>
      <c r="H179" s="584"/>
      <c r="I179" s="584"/>
      <c r="J179" s="584"/>
      <c r="K179" s="263">
        <f>+A170+A157+A115+A102+A75+A4</f>
        <v>160</v>
      </c>
      <c r="L179" s="8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262"/>
      <c r="X179" s="262"/>
      <c r="Y179" s="262"/>
      <c r="Z179" s="262"/>
    </row>
    <row r="180" spans="1:26" x14ac:dyDescent="0.25">
      <c r="A180" s="80"/>
      <c r="B180" s="1"/>
      <c r="C180" s="1"/>
      <c r="D180" s="1"/>
      <c r="E180" s="1"/>
      <c r="F180" s="1"/>
      <c r="G180" s="1"/>
      <c r="H180" s="1"/>
      <c r="I180" s="1"/>
      <c r="J180" s="81"/>
      <c r="K180" s="81"/>
      <c r="L180" s="8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x14ac:dyDescent="0.25">
      <c r="A181" s="585" t="s">
        <v>1220</v>
      </c>
      <c r="B181" s="585"/>
      <c r="C181" s="1"/>
      <c r="D181" s="1"/>
      <c r="E181" s="1"/>
      <c r="F181" s="1"/>
      <c r="G181" s="1"/>
      <c r="H181" s="1"/>
      <c r="I181" s="1"/>
      <c r="J181" s="81"/>
      <c r="K181" s="81"/>
      <c r="L181" s="8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x14ac:dyDescent="0.25">
      <c r="A182" s="585"/>
      <c r="B182" s="585"/>
      <c r="C182" s="1"/>
      <c r="D182" s="1"/>
      <c r="E182" s="1"/>
      <c r="F182" s="1"/>
      <c r="G182" s="1"/>
      <c r="H182" s="1"/>
      <c r="I182" s="1"/>
      <c r="J182" s="81"/>
      <c r="K182" s="81"/>
      <c r="L182" s="8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</sheetData>
  <mergeCells count="30">
    <mergeCell ref="B75:U75"/>
    <mergeCell ref="A1:U1"/>
    <mergeCell ref="A2:U2"/>
    <mergeCell ref="B4:U4"/>
    <mergeCell ref="U10:U21"/>
    <mergeCell ref="U22:U73"/>
    <mergeCell ref="U122:U128"/>
    <mergeCell ref="U77:U79"/>
    <mergeCell ref="U80:U81"/>
    <mergeCell ref="U82:U83"/>
    <mergeCell ref="U86:U89"/>
    <mergeCell ref="U92:U98"/>
    <mergeCell ref="U99:U100"/>
    <mergeCell ref="B102:U102"/>
    <mergeCell ref="U103:U107"/>
    <mergeCell ref="U108:U109"/>
    <mergeCell ref="B115:U115"/>
    <mergeCell ref="U116:U119"/>
    <mergeCell ref="A181:B182"/>
    <mergeCell ref="U129:U130"/>
    <mergeCell ref="U131:U134"/>
    <mergeCell ref="U135:U137"/>
    <mergeCell ref="U139:U142"/>
    <mergeCell ref="U144:U151"/>
    <mergeCell ref="U153:U155"/>
    <mergeCell ref="B157:U157"/>
    <mergeCell ref="U161:U168"/>
    <mergeCell ref="B170:U170"/>
    <mergeCell ref="A178:J178"/>
    <mergeCell ref="A179:J179"/>
  </mergeCells>
  <hyperlinks>
    <hyperlink ref="T16" r:id="rId1" xr:uid="{199F97D5-A3F8-4629-B992-77C3BA1E6826}"/>
    <hyperlink ref="T173" r:id="rId2" xr:uid="{5C871C99-C25F-42F1-9EB5-DDBD9EC74EEE}"/>
    <hyperlink ref="T61" r:id="rId3" xr:uid="{DDE45944-ECA3-4F79-AF05-3052730A99C6}"/>
    <hyperlink ref="T54" r:id="rId4" xr:uid="{25D3A3FB-986F-4A85-B038-D3966653BA84}"/>
    <hyperlink ref="T58" r:id="rId5" xr:uid="{870D0354-3C05-46B5-923D-7DEA45D0AAFB}"/>
    <hyperlink ref="T86" r:id="rId6" xr:uid="{24EECCE0-FB2C-4F70-A25C-50AD391E6C52}"/>
    <hyperlink ref="T127" r:id="rId7" xr:uid="{2030DF7D-7C0D-460D-A1A1-47180B8779C7}"/>
    <hyperlink ref="T171" r:id="rId8" xr:uid="{27F5A47A-6FF8-4D15-AD12-D615065FF315}"/>
    <hyperlink ref="T137" r:id="rId9" xr:uid="{2562FD69-F1E1-4964-A44B-88219B4E20D0}"/>
    <hyperlink ref="T63" r:id="rId10" xr:uid="{58A4F995-25BD-4E5E-B496-6E93483B601F}"/>
    <hyperlink ref="T6" r:id="rId11" xr:uid="{7D5AF384-6909-4F0E-9A7C-AF22CE788AB1}"/>
    <hyperlink ref="T18" r:id="rId12" xr:uid="{8E89DA37-218C-443F-A563-380948A87D73}"/>
    <hyperlink ref="T19" r:id="rId13" xr:uid="{21E23880-D3F4-4435-9CC6-EB96EB517A23}"/>
    <hyperlink ref="T23" r:id="rId14" xr:uid="{6E60CA2F-92D1-4D37-90D5-8DE4583AC28F}"/>
    <hyperlink ref="T34" r:id="rId15" xr:uid="{1920A056-3A88-48BB-A200-299E250C1BBE}"/>
    <hyperlink ref="T37" r:id="rId16" xr:uid="{789DD65D-D4A6-4984-A615-C9776290569B}"/>
    <hyperlink ref="T40" r:id="rId17" xr:uid="{3EF0F4DA-F9AE-49B4-B3D6-FDEF822E087E}"/>
    <hyperlink ref="T93" r:id="rId18" xr:uid="{4F309D2F-DE03-4FC9-B977-D09D8D601D58}"/>
    <hyperlink ref="T97" r:id="rId19" xr:uid="{0E806319-67CE-4A80-8893-CA8684FECC51}"/>
    <hyperlink ref="T103" r:id="rId20" xr:uid="{CC12830E-56EF-4568-B51F-2015292FFB15}"/>
    <hyperlink ref="T174" r:id="rId21" xr:uid="{412378ED-150E-42B5-96EC-DF1402DD3AC9}"/>
    <hyperlink ref="T66" r:id="rId22" xr:uid="{B29D7B5D-C883-45B3-9545-139F5D48043E}"/>
    <hyperlink ref="T82" r:id="rId23" xr:uid="{A425BD73-14C2-4422-BC69-636AA2164231}"/>
    <hyperlink ref="T133" r:id="rId24" xr:uid="{1A3E1B65-4A53-47A3-A800-9371473BCE57}"/>
    <hyperlink ref="T33" r:id="rId25" xr:uid="{44863563-A673-43AE-B10C-20DC350E40B2}"/>
    <hyperlink ref="T168" r:id="rId26" xr:uid="{0F115D8D-4A0C-4D41-ADB3-B1459620E0F5}"/>
    <hyperlink ref="T77" r:id="rId27" xr:uid="{2F72F998-ECC8-4203-B98A-C22A805B6F62}"/>
    <hyperlink ref="T47" r:id="rId28" xr:uid="{87722CAA-1993-4310-BA86-B9A0330AE457}"/>
    <hyperlink ref="T85" r:id="rId29" display="info@casaflamboyantpr.com" xr:uid="{30954BBA-8A3B-4768-BBCC-9E53CF2DD384}"/>
    <hyperlink ref="T139" r:id="rId30" xr:uid="{45992D2D-33D0-49AB-BE3C-5D81DCAEB654}"/>
    <hyperlink ref="T81" r:id="rId31" xr:uid="{2A7B03A2-D8AC-4B50-804B-DB5D49542C6E}"/>
    <hyperlink ref="T29" r:id="rId32" xr:uid="{2F6D1789-3083-45F2-9256-89F1DB7B691B}"/>
    <hyperlink ref="T164" r:id="rId33" xr:uid="{9CBBA1EA-7AC1-4E68-8FEB-E39CDD038B14}"/>
    <hyperlink ref="T132" r:id="rId34" xr:uid="{029F38CE-6463-4D7F-A8E1-AFC632D0C500}"/>
    <hyperlink ref="T87" r:id="rId35" xr:uid="{9349F216-55B6-4D22-908B-6C5D7FCA5DFB}"/>
    <hyperlink ref="T73" r:id="rId36" xr:uid="{37DFD511-BED5-48DC-93E2-680D0B23A8E6}"/>
    <hyperlink ref="T46" r:id="rId37" xr:uid="{0682F14D-E86E-4E05-93E7-C16BE72C81F3}"/>
    <hyperlink ref="T98" r:id="rId38" xr:uid="{42DA70DE-03D6-4DE5-A80E-C6817F8607E9}"/>
    <hyperlink ref="T104" r:id="rId39" xr:uid="{C1469B78-3935-4E1E-BF94-0E6D072D59D6}"/>
    <hyperlink ref="T166" r:id="rId40" xr:uid="{94A67E57-4028-4CCA-A2E3-D4BFBA191C0A}"/>
    <hyperlink ref="T60" r:id="rId41" xr:uid="{719A22AA-1D2B-4D2F-8619-EAF33F44939E}"/>
    <hyperlink ref="T120" r:id="rId42" xr:uid="{B996C874-6653-40D1-AD21-BE56C8134AF8}"/>
    <hyperlink ref="T68" r:id="rId43" xr:uid="{97A866F2-CB5A-4DC0-B87F-00423F1B1D90}"/>
    <hyperlink ref="T150" r:id="rId44" xr:uid="{FE7210B8-965F-4100-A157-3E55B1607815}"/>
    <hyperlink ref="T78" r:id="rId45" xr:uid="{D7488DA7-38A3-4E74-8A28-3DECEF16C229}"/>
    <hyperlink ref="T136" r:id="rId46" xr:uid="{A423507C-DDFD-4E2B-9774-56D5F857430A}"/>
    <hyperlink ref="T165" r:id="rId47" xr:uid="{0F056694-8D25-4354-9A53-042A25DD44FB}"/>
    <hyperlink ref="T124" r:id="rId48" xr:uid="{875ADC44-5BB4-4D5A-A7B1-3FCA63228C0A}"/>
    <hyperlink ref="T32" r:id="rId49" xr:uid="{E2AA5611-DFC8-40D3-BA6C-E70544FE2245}"/>
    <hyperlink ref="T49" r:id="rId50" xr:uid="{F69B3771-622B-4EF4-950F-8621664E3026}"/>
    <hyperlink ref="T13" r:id="rId51" xr:uid="{00079DE7-7134-49A5-A01D-336CEB31476D}"/>
    <hyperlink ref="T89" r:id="rId52" xr:uid="{F521D6B0-5313-4061-B9EB-5C4C504D0C4E}"/>
    <hyperlink ref="T90" r:id="rId53" xr:uid="{20355C9C-60F0-422A-A062-A98A28AEEC50}"/>
    <hyperlink ref="T121" r:id="rId54" xr:uid="{121592F8-1BF1-4D17-AA84-5F4C3B491006}"/>
    <hyperlink ref="T92" r:id="rId55" xr:uid="{FC7EDB4A-0E43-47E3-99E5-C59CA4850C47}"/>
    <hyperlink ref="T57" r:id="rId56" xr:uid="{B0E83010-7BB3-4242-A5FE-42EC4FAEBF89}"/>
    <hyperlink ref="T130" r:id="rId57" xr:uid="{88033311-DF76-4F77-9343-D4EBD2AC244E}"/>
    <hyperlink ref="T154" r:id="rId58" xr:uid="{B8E32180-3D6D-490D-AD0C-63B9A52D8A5E}"/>
    <hyperlink ref="T111" r:id="rId59" xr:uid="{CBF7F022-1FC2-4199-B026-2FCA4E2C12F3}"/>
    <hyperlink ref="T172" r:id="rId60" xr:uid="{FBDD9F68-4B2C-4A4C-81CE-D089EF89ABC1}"/>
    <hyperlink ref="T65" r:id="rId61" xr:uid="{A683E7D5-16B1-4E6A-982A-FB1EA75D0330}"/>
    <hyperlink ref="S10" r:id="rId62" xr:uid="{9D79D778-097D-4098-875A-B4324EAF8406}"/>
    <hyperlink ref="S11" r:id="rId63" xr:uid="{E219A699-C24E-494C-8704-7B58459A3439}"/>
    <hyperlink ref="S12" r:id="rId64" xr:uid="{7C5886F2-545D-4DF7-A2F6-0879E6D8E382}"/>
    <hyperlink ref="S13" r:id="rId65" xr:uid="{A4A98573-90EE-40CD-BD8A-BD7DD34DAF77}"/>
    <hyperlink ref="S14" r:id="rId66" xr:uid="{BABC5F12-7780-438A-9C72-BCD0D9B3B1E8}"/>
    <hyperlink ref="S16" r:id="rId67" xr:uid="{1825ED95-31DA-4E0C-9A2C-34F13E765283}"/>
    <hyperlink ref="S17" r:id="rId68" xr:uid="{CFD4C054-9559-4A04-AF2C-E0714CDDEAAF}"/>
    <hyperlink ref="S18" r:id="rId69" xr:uid="{03B65E31-621F-4A8B-9A60-90EFCBC8DF43}"/>
    <hyperlink ref="S19" r:id="rId70" xr:uid="{153622F4-17D3-4B8F-BCC9-CF2A23F985A0}"/>
    <hyperlink ref="S20" r:id="rId71" xr:uid="{65293E3F-FC57-4213-977A-C7DA078BFE75}"/>
    <hyperlink ref="S21" r:id="rId72" xr:uid="{ED315A79-5339-453E-81F8-365FD77549B0}"/>
    <hyperlink ref="S26" r:id="rId73" xr:uid="{63B576B8-3A51-4AFD-A196-978D00C5782F}"/>
    <hyperlink ref="S29" r:id="rId74" xr:uid="{38DC3B05-CE7A-4BD3-A52D-1F6EC8ED78D6}"/>
    <hyperlink ref="S30" r:id="rId75" xr:uid="{2A793C00-7028-40B3-9551-02F2D470FED9}"/>
    <hyperlink ref="S31" r:id="rId76" xr:uid="{59006AFE-846B-4F10-B8FA-626A1D85C153}"/>
    <hyperlink ref="S32" r:id="rId77" xr:uid="{2509C996-D5B6-4018-8015-F211D72BAED6}"/>
    <hyperlink ref="S33" r:id="rId78" xr:uid="{15D49C1E-418C-4DF9-8828-C547F89BBB75}"/>
    <hyperlink ref="S34" r:id="rId79" xr:uid="{4C006662-CE68-4218-B144-E99074CC238D}"/>
    <hyperlink ref="S5" r:id="rId80" xr:uid="{31023EB8-734B-4115-90E6-A935C45DF475}"/>
    <hyperlink ref="S6" r:id="rId81" xr:uid="{9D64BC4E-17B5-4B24-919E-0A0BE18062A7}"/>
    <hyperlink ref="S27" r:id="rId82" xr:uid="{9324776F-36E9-4EA9-AAD0-2E9D75C5CFCF}"/>
    <hyperlink ref="S25" r:id="rId83" xr:uid="{B6619B04-E903-4F79-AC85-8C2E3686CB1C}"/>
    <hyperlink ref="S7" r:id="rId84" xr:uid="{3CFEBABE-4A5A-4F17-86A0-9D11C0F4D29C}"/>
    <hyperlink ref="S38" r:id="rId85" xr:uid="{BF00B20D-C4F0-4403-A339-C3F41C9D66F6}"/>
    <hyperlink ref="S35" r:id="rId86" xr:uid="{DE6F83AA-8BB8-49DB-80AD-CF995231BB86}"/>
    <hyperlink ref="S36" r:id="rId87" xr:uid="{24572048-2D9C-4042-86C4-CFE7DE22EBA4}"/>
    <hyperlink ref="S39" r:id="rId88" xr:uid="{B7478EDA-20D4-4AB9-B530-E0D2794A8C7E}"/>
    <hyperlink ref="S40" r:id="rId89" xr:uid="{0001F407-3C74-4BA3-8D20-E873F5E57232}"/>
    <hyperlink ref="S41" r:id="rId90" xr:uid="{0D44C83A-72EE-45F9-A9A8-46FADBC10A27}"/>
    <hyperlink ref="S43" r:id="rId91" xr:uid="{E5E9CE46-8012-42B6-9139-17BB5D889163}"/>
    <hyperlink ref="S44" r:id="rId92" xr:uid="{5CD37188-219B-4CAE-810C-D255DE29806C}"/>
    <hyperlink ref="S45" r:id="rId93" xr:uid="{FF40FF1B-D73B-4966-AAFD-4B626FB340C5}"/>
    <hyperlink ref="S47" r:id="rId94" xr:uid="{966AB432-1728-4326-9E4A-2DE5062A19DA}"/>
    <hyperlink ref="S48" r:id="rId95" xr:uid="{3B5B7416-B8ED-4B5B-A38C-26A8028C3AE9}"/>
    <hyperlink ref="S46" r:id="rId96" xr:uid="{A7FD7024-C841-4812-873F-70D4D1847777}"/>
    <hyperlink ref="S49" r:id="rId97" xr:uid="{50E09A0C-703B-4873-8BF4-E85B4065CE45}"/>
    <hyperlink ref="S50" r:id="rId98" xr:uid="{A1F746E2-43E9-4907-BCF0-F7A8D8D36989}"/>
    <hyperlink ref="S52" r:id="rId99" xr:uid="{EB8AF76E-3A62-4E5D-BB53-13B83E5562DA}"/>
    <hyperlink ref="S54" r:id="rId100" xr:uid="{D1DFAAE0-DDF4-485E-B279-F316866BBAE4}"/>
    <hyperlink ref="S55" r:id="rId101" xr:uid="{BCC4EFF4-B6A3-4FCA-88C9-F55D081D59A6}"/>
    <hyperlink ref="S57" r:id="rId102" xr:uid="{89CE3C5D-2091-447B-AA8E-DB8CF9F9701E}"/>
    <hyperlink ref="S58" r:id="rId103" xr:uid="{B43C28C0-08C1-448F-9707-EBFA9D593B39}"/>
    <hyperlink ref="S60" r:id="rId104" xr:uid="{660CE34B-031D-4A9F-96D0-C36F6CBF8F48}"/>
    <hyperlink ref="S56" r:id="rId105" xr:uid="{6CB92124-C2ED-46DD-943D-9AED9DA64F7B}"/>
    <hyperlink ref="S51" r:id="rId106" xr:uid="{0A31E508-70AE-4C15-8B41-37EA923BB8DA}"/>
    <hyperlink ref="S76" r:id="rId107" xr:uid="{A4654CB8-CD8C-4D0E-9162-4BCAC6B842CD}"/>
    <hyperlink ref="S81" r:id="rId108" xr:uid="{754C8E47-4918-44C3-A096-D2BDA50D6516}"/>
    <hyperlink ref="S86" r:id="rId109" xr:uid="{1C3DC8DC-E11A-4785-B055-B1EE44B9D782}"/>
    <hyperlink ref="S89" r:id="rId110" xr:uid="{5E35D67C-A710-4106-9E31-2C01098D5F95}"/>
    <hyperlink ref="S104" r:id="rId111" xr:uid="{6F167CA3-12C0-4AB9-BF91-2DDCD942B677}"/>
    <hyperlink ref="S103" r:id="rId112" xr:uid="{0C0EE87C-565B-47BF-9CD4-38C7A9FC2749}"/>
    <hyperlink ref="S105" r:id="rId113" xr:uid="{5014E5F2-DD46-4DAA-BCE4-36BC98D96557}"/>
    <hyperlink ref="S106" r:id="rId114" xr:uid="{2BA5A4AE-FF7B-43E7-8542-F8F9F6CE4987}"/>
    <hyperlink ref="S107" r:id="rId115" xr:uid="{124FA648-8A55-4992-B2C5-2E8A4A98EE8A}"/>
    <hyperlink ref="S108" r:id="rId116" xr:uid="{F44CA4A0-88EA-40A5-98B2-8EA987D6740E}"/>
    <hyperlink ref="S109" r:id="rId117" xr:uid="{93E1C846-33BF-49D7-B935-4E9CA3732F82}"/>
    <hyperlink ref="S110" r:id="rId118" xr:uid="{21913BCE-12BA-41E9-A43B-51EBA80C3304}"/>
    <hyperlink ref="S113" r:id="rId119" xr:uid="{8A7A28C6-E5D6-4F13-94AD-0E772524C6E0}"/>
    <hyperlink ref="S116" r:id="rId120" xr:uid="{C2E32FF6-FEFD-4DA9-AFEB-705C08F4467C}"/>
    <hyperlink ref="S118" r:id="rId121" xr:uid="{1FE67DF1-D41F-43F9-94BD-4BF1DB58573D}"/>
    <hyperlink ref="S119" r:id="rId122" xr:uid="{5B5EF2F5-B6D6-4252-9A93-5F697CD10F01}"/>
    <hyperlink ref="S121" r:id="rId123" xr:uid="{FAFC147D-3224-4AE4-98DD-FAFA5B4D7E4F}"/>
    <hyperlink ref="S122" r:id="rId124" xr:uid="{C6BFB81E-97BB-4F6A-97BA-BC2C0F122971}"/>
    <hyperlink ref="S123" r:id="rId125" xr:uid="{81BBD729-1663-494F-BFDF-C533EBC10214}"/>
    <hyperlink ref="S120" r:id="rId126" xr:uid="{3B711E61-8119-403F-A237-F47713C85A85}"/>
    <hyperlink ref="S149" r:id="rId127" xr:uid="{74F5D4AD-E5AA-417F-B245-2BB5098D8112}"/>
    <hyperlink ref="S151" r:id="rId128" xr:uid="{35435B54-09DB-490F-BE0D-885A6D5DA5DC}"/>
    <hyperlink ref="S153" r:id="rId129" xr:uid="{C1AB4092-40BC-4746-9144-944EE58BC75C}"/>
    <hyperlink ref="S154" r:id="rId130" xr:uid="{95791CA0-C129-4C8E-874E-B839B1445F5F}"/>
    <hyperlink ref="S147" r:id="rId131" xr:uid="{6A169709-DD47-42BB-A5E5-005360392156}"/>
    <hyperlink ref="S148" r:id="rId132" xr:uid="{93B34AF6-14AC-4EC8-BFE9-C5580755B1E7}"/>
    <hyperlink ref="S150" r:id="rId133" xr:uid="{56DD3108-F691-46EA-A344-A2234AAD32B9}"/>
    <hyperlink ref="S124" r:id="rId134" xr:uid="{FF19D676-7914-49F7-8F4C-50242A2994F8}"/>
    <hyperlink ref="S127" r:id="rId135" xr:uid="{7CD68A20-7FEA-49F1-AC89-A7FFFCA4C431}"/>
    <hyperlink ref="S128" r:id="rId136" xr:uid="{FC9F71F5-DF02-47BD-B432-D04888E231D3}"/>
    <hyperlink ref="S129" r:id="rId137" xr:uid="{126685F3-414B-4256-A2CC-0DE0F4B9B607}"/>
    <hyperlink ref="S130" r:id="rId138" xr:uid="{F1884751-CCD1-4D25-9F4D-5C1F9A2DE97F}"/>
    <hyperlink ref="S132" r:id="rId139" xr:uid="{4BE688AA-43F0-4070-9B75-99C41D4D73EB}"/>
    <hyperlink ref="S133" r:id="rId140" xr:uid="{7FEEA484-A5BD-4F60-8FF5-2590BB1A3171}"/>
    <hyperlink ref="S134" r:id="rId141" xr:uid="{6E23C9B5-CC67-4F03-84AB-6ABFAB098E2B}"/>
    <hyperlink ref="S135" r:id="rId142" xr:uid="{E28D09BF-967F-4FC5-B0C9-077D5023437A}"/>
    <hyperlink ref="S136" r:id="rId143" xr:uid="{CDEA60A8-700D-40F4-9A75-E8EA90EAC5DA}"/>
    <hyperlink ref="S137" r:id="rId144" xr:uid="{D9C6F23A-12F2-4349-9B39-276EA7A9FD61}"/>
    <hyperlink ref="S139" r:id="rId145" xr:uid="{4213E6BC-0CF2-4BC5-BB26-A041E8A1B023}"/>
    <hyperlink ref="S140" r:id="rId146" xr:uid="{903F8DFD-CC7E-4481-A807-3710A9DD216D}"/>
    <hyperlink ref="S141" r:id="rId147" xr:uid="{AE0010FF-B2BC-4807-A2C4-75BB43EF5B07}"/>
    <hyperlink ref="S142" r:id="rId148" xr:uid="{B895006A-11DA-438F-A282-26C32110DD89}"/>
    <hyperlink ref="S143" r:id="rId149" xr:uid="{B8F57F75-1818-4F48-A77B-06DCDB56FA34}"/>
    <hyperlink ref="S145" r:id="rId150" xr:uid="{169B0A8F-5A07-42C6-B6A9-91B0B017ED8A}"/>
    <hyperlink ref="S146" r:id="rId151" xr:uid="{1C24A7B9-F59F-4431-B45F-269EECF046C1}"/>
    <hyperlink ref="S158" r:id="rId152" xr:uid="{3B84C5B3-4256-4A40-B1AF-E3CAA191589F}"/>
    <hyperlink ref="S161" r:id="rId153" xr:uid="{906EB6AD-0788-4C22-BDCF-03860AAD81AB}"/>
    <hyperlink ref="S162" r:id="rId154" xr:uid="{0CF7ADC1-7FB8-4F90-AA7F-CBD6BD3459A7}"/>
    <hyperlink ref="S163" r:id="rId155" xr:uid="{8DD98429-B154-4E39-8FF3-D05808D66DDF}"/>
    <hyperlink ref="S164" r:id="rId156" xr:uid="{6CB9FF39-6A12-41EB-AA26-5940E7EB0F9E}"/>
    <hyperlink ref="S165" r:id="rId157" xr:uid="{6E4FAF71-C1D7-4A60-850B-55BED86F6125}"/>
    <hyperlink ref="S168" r:id="rId158" xr:uid="{44763F70-09C0-4859-8ABB-2B9CE877478C}"/>
    <hyperlink ref="S166" r:id="rId159" xr:uid="{2FE7B1F0-CB13-4345-8C30-987AA4BF8A15}"/>
    <hyperlink ref="S171" r:id="rId160" xr:uid="{D4FE727C-77EF-412C-8DB3-5B538079FB73}"/>
    <hyperlink ref="S174" r:id="rId161" xr:uid="{7F06667E-7EDE-472C-9C1C-E16865FCF20F}"/>
    <hyperlink ref="S173" r:id="rId162" xr:uid="{CA588267-0F5E-46D3-AA1B-ED320DAE3F4D}"/>
    <hyperlink ref="S125" r:id="rId163" xr:uid="{4429EA73-AC1C-48B2-8943-0958B7FEE74A}"/>
    <hyperlink ref="T125" r:id="rId164" xr:uid="{6181BA85-832E-47EA-B81B-E010698EE39F}"/>
    <hyperlink ref="S65" r:id="rId165" xr:uid="{E8205404-F8D3-45C8-8931-CF8D18FA5886}"/>
    <hyperlink ref="S144" r:id="rId166" xr:uid="{EFC56AAD-F9DC-4D87-92D3-4C34BC7E0999}"/>
    <hyperlink ref="S77" r:id="rId167" xr:uid="{40AF6EE1-49ED-48B2-8398-E4181792008E}"/>
    <hyperlink ref="S78" r:id="rId168" xr:uid="{450CA3CD-5A87-4B7C-A077-15345309634D}"/>
    <hyperlink ref="S79" r:id="rId169" xr:uid="{D65E337A-44BB-4973-B2D2-6DC344BEEE8D}"/>
    <hyperlink ref="S82" r:id="rId170" xr:uid="{81B55D1C-C7CD-48BC-A138-DBE12FE394E5}"/>
    <hyperlink ref="S83" r:id="rId171" xr:uid="{E5E76F0B-EC8E-43B0-ADCB-B7192707B221}"/>
    <hyperlink ref="S84" r:id="rId172" xr:uid="{06092190-16B9-4B80-BED7-2339DA3BADFB}"/>
    <hyperlink ref="S85" r:id="rId173" xr:uid="{5ABB490F-F449-4271-89DF-01BC7EB5D1BD}"/>
    <hyperlink ref="S87" r:id="rId174" xr:uid="{83D7DED7-94DE-4339-9DFF-29A14B22DEE6}"/>
    <hyperlink ref="S88" r:id="rId175" xr:uid="{21CABCE7-604F-4C00-ADF5-728FD5DD2367}"/>
    <hyperlink ref="S90" r:id="rId176" xr:uid="{BE908982-167B-42DA-833B-7833818353A9}"/>
    <hyperlink ref="T80" r:id="rId177" xr:uid="{3C83AB55-15B9-4B69-ADAA-B59CC7E532D6}"/>
    <hyperlink ref="S80" r:id="rId178" xr:uid="{9B16B816-DD2E-4798-B66A-25AFF3329131}"/>
    <hyperlink ref="S61" r:id="rId179" xr:uid="{077D57AD-8F7D-4993-97F7-19B6ECCB7C51}"/>
    <hyperlink ref="S62" r:id="rId180" xr:uid="{F1D2CD42-BCF0-4B72-B31A-7A1A4C0BF59A}"/>
    <hyperlink ref="S63" r:id="rId181" xr:uid="{5FC0696D-0A82-4C38-B4CD-006109661EA1}"/>
    <hyperlink ref="S64" r:id="rId182" xr:uid="{3455DEAE-C603-4A7D-9B34-8888FA9B6E5C}"/>
    <hyperlink ref="S66" r:id="rId183" xr:uid="{17219C2B-EED1-4A32-8F7D-5684A6A3C32C}"/>
    <hyperlink ref="S73" r:id="rId184" xr:uid="{3C61DF1A-ED67-46D4-8DB1-01A94C4475C2}"/>
    <hyperlink ref="S92" r:id="rId185" xr:uid="{B04EDAB6-F810-4FC8-83BA-F5A2482ABC98}"/>
    <hyperlink ref="S93" r:id="rId186" xr:uid="{F9A2E9EC-3E2F-487C-BC0D-2AF9928F2A8D}"/>
    <hyperlink ref="S94" r:id="rId187" xr:uid="{78B0C944-249E-481B-A80B-D241E6148438}"/>
    <hyperlink ref="S97" r:id="rId188" xr:uid="{304B5941-8246-4972-9636-361DF7844062}"/>
    <hyperlink ref="S98" r:id="rId189" xr:uid="{6877B4CC-7E29-4168-B2BF-99F1317A480D}"/>
    <hyperlink ref="S99" r:id="rId190" xr:uid="{E88862FF-5B04-4E10-8E37-A386BCA21D78}"/>
    <hyperlink ref="S100" r:id="rId191" xr:uid="{6E902278-30F9-4C3B-8DB5-9490B9E73D1B}"/>
    <hyperlink ref="S22" r:id="rId192" xr:uid="{D9C00FEF-064C-48F6-A9E8-338793CE964C}"/>
    <hyperlink ref="T94" r:id="rId193" xr:uid="{63A753A8-3865-4CB5-B6E9-5181CE27FD23}"/>
    <hyperlink ref="T53" r:id="rId194" xr:uid="{86564E45-8059-47E9-ABC2-48796B77E58E}"/>
    <hyperlink ref="S53" r:id="rId195" xr:uid="{9F841BCC-2B37-4053-B3A7-D5A2B40BE612}"/>
    <hyperlink ref="S152" r:id="rId196" xr:uid="{5FE94F69-4124-4DE7-BBFD-5E98EBD21D08}"/>
    <hyperlink ref="T152" r:id="rId197" xr:uid="{49BAB560-4D3F-4812-8D5D-E732C1E6D850}"/>
    <hyperlink ref="S96" r:id="rId198" xr:uid="{A4F9441C-C03D-4822-A6C3-C0FBE12C90B3}"/>
    <hyperlink ref="T96" r:id="rId199" xr:uid="{F9CC4D43-195D-480E-BCC3-B58CA89974D0}"/>
    <hyperlink ref="T126" r:id="rId200" xr:uid="{663D1AC8-26C7-4018-B45B-05836FCE75CF}"/>
    <hyperlink ref="T21" r:id="rId201" xr:uid="{22B22A83-C9BB-4ECF-888C-09C937CCD397}"/>
    <hyperlink ref="S67" r:id="rId202" xr:uid="{3B1000C2-6307-4F55-A5D6-607379B3C3C6}"/>
    <hyperlink ref="T67" r:id="rId203" xr:uid="{C08AD694-74A9-44A1-841A-7A530A52B4D7}"/>
    <hyperlink ref="T110" r:id="rId204" xr:uid="{00A25367-5E08-4408-BF7E-9047D7A92D35}"/>
    <hyperlink ref="T48" r:id="rId205" xr:uid="{3DCEF572-78D6-47E2-9251-C4086871F180}"/>
    <hyperlink ref="T5" r:id="rId206" xr:uid="{F8ECDE72-CF23-4D3B-B961-DFA90C66C7EB}"/>
    <hyperlink ref="S131" r:id="rId207" xr:uid="{74766079-FDFB-4F77-AB62-42BDAA21CDBE}"/>
    <hyperlink ref="T79" r:id="rId208" xr:uid="{CFCDD6C3-B375-4314-A1F8-4E4BCABA5631}"/>
    <hyperlink ref="S9" r:id="rId209" xr:uid="{5D321B90-1ED6-48F0-8506-8AA9CB8EF094}"/>
    <hyperlink ref="T9" r:id="rId210" xr:uid="{64CA3C02-D622-4264-B948-96593DCBA9FC}"/>
    <hyperlink ref="S91" r:id="rId211" xr:uid="{7AD6A2F0-1708-4F38-ACAB-3C1826CE1DA5}"/>
    <hyperlink ref="T91" r:id="rId212" xr:uid="{521D52BD-91CD-440A-8087-E37E133B5BE5}"/>
    <hyperlink ref="T7" r:id="rId213" xr:uid="{3947D1AD-9408-4B65-8179-C6C2EF066F7A}"/>
    <hyperlink ref="T20" r:id="rId214" xr:uid="{787D8E79-1804-418C-8152-EFD530D6F082}"/>
    <hyperlink ref="T22" r:id="rId215" xr:uid="{DDA9B4E7-13E3-48AB-827C-11C283B415DB}"/>
    <hyperlink ref="T11" r:id="rId216" xr:uid="{4F79FC19-CAEB-4411-9467-F35B6781ED31}"/>
    <hyperlink ref="T12" r:id="rId217" xr:uid="{21FD6275-62FE-408E-9661-F3599925E5B6}"/>
    <hyperlink ref="T14" r:id="rId218" xr:uid="{E191BE11-D749-4E23-8DE9-AAC82D303700}"/>
    <hyperlink ref="T15" r:id="rId219" xr:uid="{C8E983BC-E4AA-419C-AD53-348DA6081459}"/>
    <hyperlink ref="T17" r:id="rId220" xr:uid="{FBEE813E-9A6A-4A78-A4E8-132D2C1AA0A6}"/>
    <hyperlink ref="T24" r:id="rId221" xr:uid="{3A0C0617-7170-48F4-B7A2-EBDB6B1FF318}"/>
    <hyperlink ref="T25" r:id="rId222" xr:uid="{1E665758-65DF-4EED-A0F4-2FFD6CEE9F85}"/>
    <hyperlink ref="T26" r:id="rId223" xr:uid="{510A7B5C-EB6A-45AA-AFBA-0D413DB5A8E4}"/>
    <hyperlink ref="T27" r:id="rId224" xr:uid="{67EC05B2-6AA5-4117-9586-38DA990DC2A1}"/>
    <hyperlink ref="T28" r:id="rId225" xr:uid="{9C87A700-9455-4FCD-8F0A-DA22A01F19DA}"/>
    <hyperlink ref="T30" r:id="rId226" xr:uid="{E94AE2A3-40E3-4979-8EC6-FD93489F4479}"/>
    <hyperlink ref="T31" r:id="rId227" xr:uid="{37D10C4C-5BDF-408E-9FF9-77512A84D9CA}"/>
    <hyperlink ref="T35" r:id="rId228" xr:uid="{B262B6CB-A3FD-467A-95CC-E236EA57CD6E}"/>
    <hyperlink ref="T36" r:id="rId229" xr:uid="{7C337437-EA4C-419A-AC80-690CC1BEA83C}"/>
    <hyperlink ref="T38" r:id="rId230" xr:uid="{E354C993-EE1A-4902-9652-71BB1F579DB4}"/>
    <hyperlink ref="T39" r:id="rId231" xr:uid="{D3FC2CAD-BFA8-409F-8862-81D610DB7AF5}"/>
    <hyperlink ref="T41" r:id="rId232" xr:uid="{31BE2DD2-6CDD-4796-8E2A-C65AB4646A0D}"/>
    <hyperlink ref="T42" r:id="rId233" xr:uid="{23ECDA97-07B5-4B54-A5D4-39389CE3C530}"/>
    <hyperlink ref="T43" r:id="rId234" xr:uid="{6D13FCD2-8F63-466D-BB37-5707F12E1FCE}"/>
    <hyperlink ref="T44" r:id="rId235" xr:uid="{E10B25EF-56A7-402D-A522-49EFD50FA975}"/>
    <hyperlink ref="T45" r:id="rId236" xr:uid="{4E145B5A-1164-41AA-86AC-125F0502FEBA}"/>
    <hyperlink ref="T50" r:id="rId237" xr:uid="{7C3BAFAD-ACDC-47B0-8C4E-C2B5EF06C4D1}"/>
    <hyperlink ref="T52" r:id="rId238" xr:uid="{61EB2DDF-31E0-468B-B107-5A800C356F76}"/>
    <hyperlink ref="T55" r:id="rId239" xr:uid="{C7E6D18E-F391-4149-8E95-30AD1A297DA2}"/>
    <hyperlink ref="T56" r:id="rId240" xr:uid="{C0F71D2A-8D70-4A65-BBF0-83C4CF7C1A41}"/>
    <hyperlink ref="T76" r:id="rId241" xr:uid="{22664892-8FE8-46F7-A3FF-4C621464521B}"/>
    <hyperlink ref="T83" r:id="rId242" xr:uid="{19724C9C-8D80-408B-974A-28C5A092377C}"/>
    <hyperlink ref="T84" r:id="rId243" xr:uid="{AA8809FE-91FD-4719-A719-258D512D0EC4}"/>
    <hyperlink ref="T95" r:id="rId244" xr:uid="{B1F71B81-2783-42BB-BE22-399C5A5F73E4}"/>
    <hyperlink ref="T99" r:id="rId245" xr:uid="{A2A7D826-68B1-4AD3-9EB6-24D1351D29FE}"/>
    <hyperlink ref="T100" r:id="rId246" xr:uid="{9624A1DC-DB24-42AD-9ED7-CEE7DFF2915A}"/>
    <hyperlink ref="T105" r:id="rId247" xr:uid="{CE903C54-9948-4AD8-8F7A-503EF259FB93}"/>
    <hyperlink ref="T106" r:id="rId248" xr:uid="{84918F9D-86E2-44E3-870F-D896BFD5CF7C}"/>
    <hyperlink ref="T108" r:id="rId249" xr:uid="{6776A163-2D06-4FEE-9C49-0CB3BBA94677}"/>
    <hyperlink ref="T109" r:id="rId250" xr:uid="{6B19728B-9B04-4E0F-BF79-776DD51A6DAB}"/>
    <hyperlink ref="T113" r:id="rId251" xr:uid="{BBE69AD7-560C-4504-9A35-EE3343BD6611}"/>
    <hyperlink ref="T116" r:id="rId252" xr:uid="{93D0FDA0-9FB6-4A82-B49B-38FFB187B5F0}"/>
    <hyperlink ref="T118" r:id="rId253" xr:uid="{3D2CA6BE-5498-46F8-BECD-665684635F4B}"/>
    <hyperlink ref="T119" r:id="rId254" xr:uid="{FDCF3FB8-E06F-4072-B0F6-D156603F8993}"/>
    <hyperlink ref="T122" r:id="rId255" xr:uid="{7B46A450-CB3B-45F6-9EEA-8292841382D6}"/>
    <hyperlink ref="T123" r:id="rId256" xr:uid="{99F6BCD3-42B2-48F9-BADE-697AEBCA8133}"/>
    <hyperlink ref="T128" r:id="rId257" xr:uid="{0770CF2F-AB75-49FB-B7D3-1DDDF32FD8B0}"/>
    <hyperlink ref="T134" r:id="rId258" xr:uid="{35063D7D-23FE-4C70-9259-BD76C406930B}"/>
    <hyperlink ref="T135" r:id="rId259" xr:uid="{5AAB9768-2F20-4D51-A80C-232FEAC70C48}"/>
    <hyperlink ref="T141" r:id="rId260" xr:uid="{BDE2C3EF-8393-49EB-864F-C528783828F8}"/>
    <hyperlink ref="T142" r:id="rId261" xr:uid="{4055F756-D4A2-4E43-AC97-B9775E7008C4}"/>
    <hyperlink ref="T143" r:id="rId262" xr:uid="{D3869766-4813-4B52-9676-B1428FAAEF75}"/>
    <hyperlink ref="T144" r:id="rId263" xr:uid="{8321ED8C-685D-44D1-AC55-F6AA75A9FD9D}"/>
    <hyperlink ref="T145" r:id="rId264" xr:uid="{DC8849E1-8A05-425F-84C1-C6749233DF66}"/>
    <hyperlink ref="T146" r:id="rId265" xr:uid="{572990BD-FB4D-401A-A330-EC2146D7B501}"/>
    <hyperlink ref="T147" r:id="rId266" xr:uid="{BAC2B995-FC99-4416-AA25-69C1C0DD4440}"/>
    <hyperlink ref="T148" r:id="rId267" xr:uid="{D989A530-6028-412F-AA16-EBDC617A3A85}"/>
    <hyperlink ref="T149" r:id="rId268" xr:uid="{D85432E2-DCB4-418A-B8C7-6BCB34D1606B}"/>
    <hyperlink ref="T151" r:id="rId269" xr:uid="{73A79C8F-9CE6-4550-AA4C-6B3BC29CDA66}"/>
    <hyperlink ref="T153" r:id="rId270" xr:uid="{78D687FF-509C-4905-8FE2-6641F92767ED}"/>
    <hyperlink ref="T155" r:id="rId271" xr:uid="{D72BD5ED-460B-4BEF-BCA0-50A037DF9B1A}"/>
    <hyperlink ref="T161" r:id="rId272" xr:uid="{5E9BF132-7875-47BC-B065-2DDAC42EE6CC}"/>
    <hyperlink ref="T162" r:id="rId273" xr:uid="{ABFA4BBF-FA5C-4F25-8DE3-6DE9596787C8}"/>
    <hyperlink ref="T163" r:id="rId274" xr:uid="{957BBA49-9465-4BE9-879F-73B82EBC0D54}"/>
    <hyperlink ref="S59" r:id="rId275" xr:uid="{A16BC5C0-A8FC-40AF-A53F-1B7B88DCE0FD}"/>
    <hyperlink ref="S95" r:id="rId276" xr:uid="{B7C88A4B-C760-4D55-84F9-8EA28783CDEE}"/>
    <hyperlink ref="T62" r:id="rId277" xr:uid="{C1CBFD3D-5333-4DA1-990D-3C7AEE7E5B12}"/>
    <hyperlink ref="T112" r:id="rId278" xr:uid="{87BE9AC4-44CB-4E71-A1DA-ACBB6F570A92}"/>
    <hyperlink ref="T158" r:id="rId279" display="mailto:abaez@aquariusresorts.com" xr:uid="{E39D4C47-5A0C-4A2C-A7BC-0750845DADB2}"/>
    <hyperlink ref="T51" r:id="rId280" xr:uid="{6CE5B4A6-73FA-437A-A994-67D5075D236C}"/>
    <hyperlink ref="T107" r:id="rId281" xr:uid="{A6088FEA-158C-4485-AD61-ACA2F39B257A}"/>
    <hyperlink ref="T59" r:id="rId282" display="mailto:roberto.mosquera@sheraton.com" xr:uid="{211A970B-F4E8-4033-A89E-923BC2E8FB66}"/>
    <hyperlink ref="S117" r:id="rId283" xr:uid="{244B3795-113C-46F1-B37E-7D0473C262DE}"/>
    <hyperlink ref="T117" r:id="rId284" xr:uid="{A1B59BB9-FBFF-4B55-A9B2-2E2024A0F228}"/>
    <hyperlink ref="S69" r:id="rId285" xr:uid="{75DD109A-BD8E-43B3-AF72-8ADFAE92E144}"/>
    <hyperlink ref="T69" r:id="rId286" xr:uid="{819379E8-4117-4822-A3F5-510D7F138315}"/>
    <hyperlink ref="T64" r:id="rId287" xr:uid="{10F38C49-D6CE-46CC-8482-65AF76E2ADE9}"/>
    <hyperlink ref="T129" r:id="rId288" display="mailto:alexbenus@copamarina.com" xr:uid="{D67E7166-0A3E-456A-85F4-4B8E2ACA5524}"/>
    <hyperlink ref="T131" r:id="rId289" display="mailto:info.oceanfront@yahoo.com" xr:uid="{E802FFDF-EA25-4A5F-B7E3-76F0FF232477}"/>
    <hyperlink ref="T140" r:id="rId290" xr:uid="{31E2595E-C442-4EE1-9927-25C6F7EEB2D3}"/>
    <hyperlink ref="T71" r:id="rId291" xr:uid="{8EB5B510-77C5-4C56-8B73-B95F085BA971}"/>
    <hyperlink ref="S71" r:id="rId292" xr:uid="{799A72A1-C914-4381-8A37-67655D47F7E6}"/>
    <hyperlink ref="S159" r:id="rId293" xr:uid="{0CA17614-28B7-4224-B2B9-8D071D162EB0}"/>
    <hyperlink ref="T159" r:id="rId294" xr:uid="{FE00EEDF-94C7-4577-9DA9-46C72FA2B6A9}"/>
    <hyperlink ref="S8" r:id="rId295" xr:uid="{71B5F97C-8A5B-4219-BD90-CAE162D8C374}"/>
    <hyperlink ref="T8" r:id="rId296" xr:uid="{E42A48DF-6B74-48B5-9F74-CEAE3C801596}"/>
    <hyperlink ref="S160" r:id="rId297" xr:uid="{615EEE7C-A7EE-4F82-93E5-9C4F9D741BFC}"/>
    <hyperlink ref="T160" r:id="rId298" xr:uid="{A7475918-8FE7-4813-906C-5329FA9BAC0D}"/>
    <hyperlink ref="S70" r:id="rId299" xr:uid="{3ADF8690-38E7-4207-AFC2-330D23CB3641}"/>
    <hyperlink ref="T70" r:id="rId300" xr:uid="{562B97FD-4622-4E4E-B7D8-5B63C0CE20D0}"/>
    <hyperlink ref="S72" r:id="rId301" xr:uid="{9C8C085F-98FA-4535-A1F7-70AED37E0598}"/>
    <hyperlink ref="T72" r:id="rId302" xr:uid="{A0FCE40D-D978-4B8A-87B1-5E459E96B38F}"/>
    <hyperlink ref="S167" r:id="rId303" xr:uid="{D1E6C8B1-DAE2-4269-9F10-0F5A2D9D2B29}"/>
    <hyperlink ref="T167" r:id="rId304" xr:uid="{4191BFCD-F8FC-4078-A515-8C305914F087}"/>
    <hyperlink ref="S138" r:id="rId305" xr:uid="{1AA1BFDD-BB1E-465F-8368-6D9F717D8E41}"/>
    <hyperlink ref="T138" r:id="rId306" display="mailto:turtlebayparguera@gmail.com" xr:uid="{0D8969E0-ECBF-4231-B52D-C08759F99AA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369D3-B3E6-466B-B7F4-11570501FA75}">
  <dimension ref="A1:C38"/>
  <sheetViews>
    <sheetView workbookViewId="0"/>
  </sheetViews>
  <sheetFormatPr defaultRowHeight="15" x14ac:dyDescent="0.25"/>
  <cols>
    <col min="1" max="1" width="38.85546875" customWidth="1"/>
    <col min="2" max="2" width="24.140625" customWidth="1"/>
    <col min="3" max="3" width="18.7109375" customWidth="1"/>
  </cols>
  <sheetData>
    <row r="1" spans="1:3" ht="15.75" x14ac:dyDescent="0.25">
      <c r="A1" s="283" t="s">
        <v>1244</v>
      </c>
    </row>
    <row r="2" spans="1:3" ht="29.25" x14ac:dyDescent="0.25">
      <c r="A2" s="284" t="s">
        <v>1245</v>
      </c>
      <c r="B2" s="285" t="s">
        <v>1246</v>
      </c>
      <c r="C2" s="286" t="s">
        <v>1247</v>
      </c>
    </row>
    <row r="3" spans="1:3" ht="24" customHeight="1" x14ac:dyDescent="0.25">
      <c r="A3" s="287" t="s">
        <v>1248</v>
      </c>
      <c r="B3" s="286" t="s">
        <v>1249</v>
      </c>
      <c r="C3" s="286" t="s">
        <v>1250</v>
      </c>
    </row>
    <row r="4" spans="1:3" ht="28.5" x14ac:dyDescent="0.25">
      <c r="A4" s="287" t="s">
        <v>1251</v>
      </c>
      <c r="B4" s="285" t="s">
        <v>1252</v>
      </c>
      <c r="C4" s="286" t="s">
        <v>1253</v>
      </c>
    </row>
    <row r="5" spans="1:3" ht="28.5" x14ac:dyDescent="0.25">
      <c r="A5" s="287" t="s">
        <v>1254</v>
      </c>
      <c r="B5" s="285" t="s">
        <v>1255</v>
      </c>
      <c r="C5" s="286" t="s">
        <v>1256</v>
      </c>
    </row>
    <row r="6" spans="1:3" ht="28.5" x14ac:dyDescent="0.25">
      <c r="A6" s="287" t="s">
        <v>423</v>
      </c>
      <c r="B6" s="285" t="s">
        <v>1257</v>
      </c>
      <c r="C6" s="286" t="s">
        <v>1258</v>
      </c>
    </row>
    <row r="7" spans="1:3" ht="28.5" x14ac:dyDescent="0.25">
      <c r="A7" s="284" t="s">
        <v>128</v>
      </c>
      <c r="B7" s="285" t="s">
        <v>1259</v>
      </c>
      <c r="C7" s="286" t="s">
        <v>1260</v>
      </c>
    </row>
    <row r="8" spans="1:3" ht="28.5" x14ac:dyDescent="0.25">
      <c r="A8" s="287" t="s">
        <v>144</v>
      </c>
      <c r="B8" s="285" t="s">
        <v>1261</v>
      </c>
      <c r="C8" s="286" t="s">
        <v>1262</v>
      </c>
    </row>
    <row r="9" spans="1:3" ht="28.5" x14ac:dyDescent="0.25">
      <c r="A9" s="287" t="s">
        <v>327</v>
      </c>
      <c r="B9" s="285" t="s">
        <v>1263</v>
      </c>
      <c r="C9" s="286" t="s">
        <v>1264</v>
      </c>
    </row>
    <row r="10" spans="1:3" ht="57" x14ac:dyDescent="0.25">
      <c r="A10" s="287" t="s">
        <v>343</v>
      </c>
      <c r="B10" s="285" t="s">
        <v>1265</v>
      </c>
      <c r="C10" s="286" t="s">
        <v>1266</v>
      </c>
    </row>
    <row r="11" spans="1:3" ht="29.25" x14ac:dyDescent="0.25">
      <c r="A11" s="284" t="s">
        <v>1267</v>
      </c>
      <c r="B11" s="284" t="s">
        <v>1268</v>
      </c>
      <c r="C11" s="286" t="s">
        <v>1269</v>
      </c>
    </row>
    <row r="12" spans="1:3" ht="28.5" x14ac:dyDescent="0.25">
      <c r="A12" s="287" t="s">
        <v>1270</v>
      </c>
      <c r="B12" s="285" t="s">
        <v>1271</v>
      </c>
      <c r="C12" s="286" t="s">
        <v>1272</v>
      </c>
    </row>
    <row r="13" spans="1:3" ht="28.5" x14ac:dyDescent="0.25">
      <c r="A13" s="287" t="s">
        <v>1273</v>
      </c>
      <c r="B13" s="285" t="s">
        <v>1274</v>
      </c>
      <c r="C13" s="286" t="s">
        <v>1275</v>
      </c>
    </row>
    <row r="14" spans="1:3" ht="24" customHeight="1" x14ac:dyDescent="0.25">
      <c r="A14" s="287" t="s">
        <v>1276</v>
      </c>
      <c r="B14" s="286" t="s">
        <v>1277</v>
      </c>
      <c r="C14" s="286" t="s">
        <v>1278</v>
      </c>
    </row>
    <row r="15" spans="1:3" ht="27.75" customHeight="1" x14ac:dyDescent="0.25">
      <c r="A15" s="287" t="s">
        <v>1279</v>
      </c>
      <c r="B15" s="286" t="s">
        <v>1280</v>
      </c>
      <c r="C15" s="286" t="s">
        <v>1281</v>
      </c>
    </row>
    <row r="16" spans="1:3" ht="27.75" customHeight="1" x14ac:dyDescent="0.25">
      <c r="A16" s="287" t="s">
        <v>1282</v>
      </c>
      <c r="B16" s="286" t="s">
        <v>1283</v>
      </c>
      <c r="C16" s="286" t="s">
        <v>1284</v>
      </c>
    </row>
    <row r="17" spans="1:3" ht="24.75" customHeight="1" x14ac:dyDescent="0.25">
      <c r="A17" s="287" t="s">
        <v>1285</v>
      </c>
      <c r="B17" s="286" t="s">
        <v>1286</v>
      </c>
      <c r="C17" s="286" t="s">
        <v>1287</v>
      </c>
    </row>
    <row r="18" spans="1:3" ht="29.25" x14ac:dyDescent="0.25">
      <c r="A18" s="284" t="s">
        <v>1288</v>
      </c>
      <c r="B18" s="286" t="s">
        <v>1289</v>
      </c>
      <c r="C18" s="286" t="s">
        <v>1290</v>
      </c>
    </row>
    <row r="19" spans="1:3" ht="24" customHeight="1" x14ac:dyDescent="0.25">
      <c r="A19" s="287" t="s">
        <v>1028</v>
      </c>
      <c r="B19" s="286" t="s">
        <v>1291</v>
      </c>
      <c r="C19" s="286" t="s">
        <v>1292</v>
      </c>
    </row>
    <row r="20" spans="1:3" ht="28.5" x14ac:dyDescent="0.25">
      <c r="A20" s="284" t="s">
        <v>592</v>
      </c>
      <c r="B20" s="285" t="s">
        <v>1293</v>
      </c>
      <c r="C20" s="286" t="s">
        <v>1294</v>
      </c>
    </row>
    <row r="21" spans="1:3" ht="29.25" x14ac:dyDescent="0.25">
      <c r="A21" s="284" t="s">
        <v>1295</v>
      </c>
      <c r="B21" s="286" t="s">
        <v>1296</v>
      </c>
      <c r="C21" s="286" t="s">
        <v>1297</v>
      </c>
    </row>
    <row r="22" spans="1:3" ht="28.5" x14ac:dyDescent="0.25">
      <c r="A22" s="287" t="s">
        <v>1298</v>
      </c>
      <c r="B22" s="285" t="s">
        <v>1299</v>
      </c>
      <c r="C22" s="286" t="s">
        <v>1300</v>
      </c>
    </row>
    <row r="23" spans="1:3" ht="28.5" x14ac:dyDescent="0.25">
      <c r="A23" s="287" t="s">
        <v>1301</v>
      </c>
      <c r="B23" s="285" t="s">
        <v>1302</v>
      </c>
      <c r="C23" s="286" t="s">
        <v>1303</v>
      </c>
    </row>
    <row r="24" spans="1:3" ht="28.5" x14ac:dyDescent="0.25">
      <c r="A24" s="287" t="s">
        <v>1304</v>
      </c>
      <c r="B24" s="285" t="s">
        <v>1305</v>
      </c>
      <c r="C24" s="286" t="s">
        <v>1306</v>
      </c>
    </row>
    <row r="25" spans="1:3" ht="42.75" x14ac:dyDescent="0.25">
      <c r="A25" s="287" t="s">
        <v>1307</v>
      </c>
      <c r="B25" s="285" t="s">
        <v>1308</v>
      </c>
      <c r="C25" s="286" t="s">
        <v>1260</v>
      </c>
    </row>
    <row r="26" spans="1:3" ht="42.75" x14ac:dyDescent="0.25">
      <c r="A26" s="287" t="s">
        <v>833</v>
      </c>
      <c r="B26" s="285" t="s">
        <v>1309</v>
      </c>
      <c r="C26" s="286" t="s">
        <v>1310</v>
      </c>
    </row>
    <row r="27" spans="1:3" ht="28.5" x14ac:dyDescent="0.25">
      <c r="A27" s="287" t="s">
        <v>313</v>
      </c>
      <c r="B27" s="285" t="s">
        <v>1311</v>
      </c>
      <c r="C27" s="286" t="s">
        <v>1312</v>
      </c>
    </row>
    <row r="28" spans="1:3" ht="42.75" x14ac:dyDescent="0.25">
      <c r="A28" s="287" t="s">
        <v>583</v>
      </c>
      <c r="B28" s="285" t="s">
        <v>1313</v>
      </c>
      <c r="C28" s="286" t="s">
        <v>1314</v>
      </c>
    </row>
    <row r="29" spans="1:3" ht="28.5" x14ac:dyDescent="0.25">
      <c r="A29" s="287" t="s">
        <v>1315</v>
      </c>
      <c r="B29" s="285" t="s">
        <v>1316</v>
      </c>
      <c r="C29" s="286" t="s">
        <v>1317</v>
      </c>
    </row>
    <row r="30" spans="1:3" ht="28.5" x14ac:dyDescent="0.25">
      <c r="A30" s="287" t="s">
        <v>574</v>
      </c>
      <c r="B30" s="285" t="s">
        <v>1318</v>
      </c>
      <c r="C30" s="286" t="s">
        <v>1319</v>
      </c>
    </row>
    <row r="31" spans="1:3" ht="42.75" x14ac:dyDescent="0.25">
      <c r="A31" s="287" t="s">
        <v>1320</v>
      </c>
      <c r="B31" s="285" t="s">
        <v>1321</v>
      </c>
      <c r="C31" s="286" t="s">
        <v>1322</v>
      </c>
    </row>
    <row r="32" spans="1:3" ht="42.75" x14ac:dyDescent="0.25">
      <c r="A32" s="287" t="s">
        <v>1323</v>
      </c>
      <c r="B32" s="285" t="s">
        <v>1324</v>
      </c>
      <c r="C32" s="286" t="s">
        <v>1325</v>
      </c>
    </row>
    <row r="33" spans="1:3" ht="28.5" x14ac:dyDescent="0.25">
      <c r="A33" s="287" t="s">
        <v>673</v>
      </c>
      <c r="B33" s="285" t="s">
        <v>1326</v>
      </c>
      <c r="C33" s="286" t="s">
        <v>1327</v>
      </c>
    </row>
    <row r="34" spans="1:3" ht="42.75" x14ac:dyDescent="0.25">
      <c r="A34" s="287" t="s">
        <v>1328</v>
      </c>
      <c r="B34" s="285" t="s">
        <v>1329</v>
      </c>
      <c r="C34" s="286" t="s">
        <v>1330</v>
      </c>
    </row>
    <row r="35" spans="1:3" ht="28.5" x14ac:dyDescent="0.25">
      <c r="A35" s="287" t="s">
        <v>440</v>
      </c>
      <c r="B35" s="285" t="s">
        <v>1331</v>
      </c>
      <c r="C35" s="286" t="s">
        <v>1332</v>
      </c>
    </row>
    <row r="36" spans="1:3" ht="28.5" x14ac:dyDescent="0.25">
      <c r="A36" s="287" t="s">
        <v>930</v>
      </c>
      <c r="B36" s="285" t="s">
        <v>1333</v>
      </c>
      <c r="C36" s="286" t="s">
        <v>1278</v>
      </c>
    </row>
    <row r="37" spans="1:3" ht="42.75" x14ac:dyDescent="0.25">
      <c r="A37" s="287" t="s">
        <v>1334</v>
      </c>
      <c r="B37" s="285" t="s">
        <v>1335</v>
      </c>
      <c r="C37" s="286" t="s">
        <v>1336</v>
      </c>
    </row>
    <row r="38" spans="1:3" ht="57" x14ac:dyDescent="0.25">
      <c r="A38" s="287" t="s">
        <v>1337</v>
      </c>
      <c r="B38" s="285" t="s">
        <v>1338</v>
      </c>
      <c r="C38" s="286" t="s">
        <v>1339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4B277-8C4E-450C-8579-95DB21E3C49D}">
  <dimension ref="A1:Z180"/>
  <sheetViews>
    <sheetView workbookViewId="0">
      <selection sqref="A1:U1"/>
    </sheetView>
  </sheetViews>
  <sheetFormatPr defaultColWidth="18.28515625" defaultRowHeight="11.25" x14ac:dyDescent="0.2"/>
  <cols>
    <col min="1" max="1" width="8.5703125" style="80" customWidth="1"/>
    <col min="2" max="2" width="17.85546875" style="1" customWidth="1"/>
    <col min="3" max="5" width="13.28515625" style="1" customWidth="1"/>
    <col min="6" max="6" width="12.85546875" style="1" customWidth="1"/>
    <col min="7" max="7" width="11.28515625" style="1" customWidth="1"/>
    <col min="8" max="8" width="11" style="1" customWidth="1"/>
    <col min="9" max="9" width="8.42578125" style="1" customWidth="1"/>
    <col min="10" max="10" width="10.5703125" style="81" customWidth="1"/>
    <col min="11" max="11" width="7.140625" style="81" customWidth="1"/>
    <col min="12" max="12" width="11" style="81" customWidth="1"/>
    <col min="13" max="13" width="7.42578125" style="1" customWidth="1"/>
    <col min="14" max="14" width="10.140625" style="1" customWidth="1"/>
    <col min="15" max="15" width="10.85546875" style="1" customWidth="1"/>
    <col min="16" max="16" width="11.7109375" style="1" customWidth="1"/>
    <col min="17" max="17" width="12.140625" style="1" customWidth="1"/>
    <col min="18" max="18" width="14.42578125" style="1" customWidth="1"/>
    <col min="19" max="19" width="43.5703125" style="1" customWidth="1"/>
    <col min="20" max="20" width="44" style="1" customWidth="1"/>
    <col min="21" max="21" width="12.28515625" style="1" customWidth="1"/>
    <col min="22" max="22" width="3.7109375" style="1" customWidth="1"/>
    <col min="23" max="23" width="11.7109375" style="1" customWidth="1"/>
    <col min="24" max="24" width="9.140625" style="1" customWidth="1"/>
    <col min="25" max="25" width="10" style="1" customWidth="1"/>
    <col min="26" max="26" width="8.5703125" style="1" customWidth="1"/>
    <col min="27" max="259" width="18.28515625" style="1"/>
    <col min="260" max="260" width="5.28515625" style="1" customWidth="1"/>
    <col min="261" max="261" width="16.7109375" style="1" customWidth="1"/>
    <col min="262" max="262" width="8.42578125" style="1" customWidth="1"/>
    <col min="263" max="263" width="12.85546875" style="1" customWidth="1"/>
    <col min="264" max="264" width="11.28515625" style="1" customWidth="1"/>
    <col min="265" max="265" width="11" style="1" customWidth="1"/>
    <col min="266" max="266" width="8.42578125" style="1" customWidth="1"/>
    <col min="267" max="267" width="8.85546875" style="1" customWidth="1"/>
    <col min="268" max="268" width="7.140625" style="1" customWidth="1"/>
    <col min="269" max="269" width="5.7109375" style="1" customWidth="1"/>
    <col min="270" max="270" width="4" style="1" customWidth="1"/>
    <col min="271" max="271" width="7.7109375" style="1" customWidth="1"/>
    <col min="272" max="272" width="8.140625" style="1" customWidth="1"/>
    <col min="273" max="273" width="10.42578125" style="1" customWidth="1"/>
    <col min="274" max="274" width="12.140625" style="1" customWidth="1"/>
    <col min="275" max="275" width="14.42578125" style="1" customWidth="1"/>
    <col min="276" max="276" width="28.5703125" style="1" customWidth="1"/>
    <col min="277" max="277" width="12.28515625" style="1" customWidth="1"/>
    <col min="278" max="278" width="3.7109375" style="1" customWidth="1"/>
    <col min="279" max="279" width="11.7109375" style="1" customWidth="1"/>
    <col min="280" max="280" width="9.140625" style="1" customWidth="1"/>
    <col min="281" max="281" width="8.85546875" style="1" customWidth="1"/>
    <col min="282" max="282" width="8.5703125" style="1" customWidth="1"/>
    <col min="283" max="515" width="18.28515625" style="1"/>
    <col min="516" max="516" width="5.28515625" style="1" customWidth="1"/>
    <col min="517" max="517" width="16.7109375" style="1" customWidth="1"/>
    <col min="518" max="518" width="8.42578125" style="1" customWidth="1"/>
    <col min="519" max="519" width="12.85546875" style="1" customWidth="1"/>
    <col min="520" max="520" width="11.28515625" style="1" customWidth="1"/>
    <col min="521" max="521" width="11" style="1" customWidth="1"/>
    <col min="522" max="522" width="8.42578125" style="1" customWidth="1"/>
    <col min="523" max="523" width="8.85546875" style="1" customWidth="1"/>
    <col min="524" max="524" width="7.140625" style="1" customWidth="1"/>
    <col min="525" max="525" width="5.7109375" style="1" customWidth="1"/>
    <col min="526" max="526" width="4" style="1" customWidth="1"/>
    <col min="527" max="527" width="7.7109375" style="1" customWidth="1"/>
    <col min="528" max="528" width="8.140625" style="1" customWidth="1"/>
    <col min="529" max="529" width="10.42578125" style="1" customWidth="1"/>
    <col min="530" max="530" width="12.140625" style="1" customWidth="1"/>
    <col min="531" max="531" width="14.42578125" style="1" customWidth="1"/>
    <col min="532" max="532" width="28.5703125" style="1" customWidth="1"/>
    <col min="533" max="533" width="12.28515625" style="1" customWidth="1"/>
    <col min="534" max="534" width="3.7109375" style="1" customWidth="1"/>
    <col min="535" max="535" width="11.7109375" style="1" customWidth="1"/>
    <col min="536" max="536" width="9.140625" style="1" customWidth="1"/>
    <col min="537" max="537" width="8.85546875" style="1" customWidth="1"/>
    <col min="538" max="538" width="8.5703125" style="1" customWidth="1"/>
    <col min="539" max="771" width="18.28515625" style="1"/>
    <col min="772" max="772" width="5.28515625" style="1" customWidth="1"/>
    <col min="773" max="773" width="16.7109375" style="1" customWidth="1"/>
    <col min="774" max="774" width="8.42578125" style="1" customWidth="1"/>
    <col min="775" max="775" width="12.85546875" style="1" customWidth="1"/>
    <col min="776" max="776" width="11.28515625" style="1" customWidth="1"/>
    <col min="777" max="777" width="11" style="1" customWidth="1"/>
    <col min="778" max="778" width="8.42578125" style="1" customWidth="1"/>
    <col min="779" max="779" width="8.85546875" style="1" customWidth="1"/>
    <col min="780" max="780" width="7.140625" style="1" customWidth="1"/>
    <col min="781" max="781" width="5.7109375" style="1" customWidth="1"/>
    <col min="782" max="782" width="4" style="1" customWidth="1"/>
    <col min="783" max="783" width="7.7109375" style="1" customWidth="1"/>
    <col min="784" max="784" width="8.140625" style="1" customWidth="1"/>
    <col min="785" max="785" width="10.42578125" style="1" customWidth="1"/>
    <col min="786" max="786" width="12.140625" style="1" customWidth="1"/>
    <col min="787" max="787" width="14.42578125" style="1" customWidth="1"/>
    <col min="788" max="788" width="28.5703125" style="1" customWidth="1"/>
    <col min="789" max="789" width="12.28515625" style="1" customWidth="1"/>
    <col min="790" max="790" width="3.7109375" style="1" customWidth="1"/>
    <col min="791" max="791" width="11.7109375" style="1" customWidth="1"/>
    <col min="792" max="792" width="9.140625" style="1" customWidth="1"/>
    <col min="793" max="793" width="8.85546875" style="1" customWidth="1"/>
    <col min="794" max="794" width="8.5703125" style="1" customWidth="1"/>
    <col min="795" max="1027" width="18.28515625" style="1"/>
    <col min="1028" max="1028" width="5.28515625" style="1" customWidth="1"/>
    <col min="1029" max="1029" width="16.7109375" style="1" customWidth="1"/>
    <col min="1030" max="1030" width="8.42578125" style="1" customWidth="1"/>
    <col min="1031" max="1031" width="12.85546875" style="1" customWidth="1"/>
    <col min="1032" max="1032" width="11.28515625" style="1" customWidth="1"/>
    <col min="1033" max="1033" width="11" style="1" customWidth="1"/>
    <col min="1034" max="1034" width="8.42578125" style="1" customWidth="1"/>
    <col min="1035" max="1035" width="8.85546875" style="1" customWidth="1"/>
    <col min="1036" max="1036" width="7.140625" style="1" customWidth="1"/>
    <col min="1037" max="1037" width="5.7109375" style="1" customWidth="1"/>
    <col min="1038" max="1038" width="4" style="1" customWidth="1"/>
    <col min="1039" max="1039" width="7.7109375" style="1" customWidth="1"/>
    <col min="1040" max="1040" width="8.140625" style="1" customWidth="1"/>
    <col min="1041" max="1041" width="10.42578125" style="1" customWidth="1"/>
    <col min="1042" max="1042" width="12.140625" style="1" customWidth="1"/>
    <col min="1043" max="1043" width="14.42578125" style="1" customWidth="1"/>
    <col min="1044" max="1044" width="28.5703125" style="1" customWidth="1"/>
    <col min="1045" max="1045" width="12.28515625" style="1" customWidth="1"/>
    <col min="1046" max="1046" width="3.7109375" style="1" customWidth="1"/>
    <col min="1047" max="1047" width="11.7109375" style="1" customWidth="1"/>
    <col min="1048" max="1048" width="9.140625" style="1" customWidth="1"/>
    <col min="1049" max="1049" width="8.85546875" style="1" customWidth="1"/>
    <col min="1050" max="1050" width="8.5703125" style="1" customWidth="1"/>
    <col min="1051" max="1283" width="18.28515625" style="1"/>
    <col min="1284" max="1284" width="5.28515625" style="1" customWidth="1"/>
    <col min="1285" max="1285" width="16.7109375" style="1" customWidth="1"/>
    <col min="1286" max="1286" width="8.42578125" style="1" customWidth="1"/>
    <col min="1287" max="1287" width="12.85546875" style="1" customWidth="1"/>
    <col min="1288" max="1288" width="11.28515625" style="1" customWidth="1"/>
    <col min="1289" max="1289" width="11" style="1" customWidth="1"/>
    <col min="1290" max="1290" width="8.42578125" style="1" customWidth="1"/>
    <col min="1291" max="1291" width="8.85546875" style="1" customWidth="1"/>
    <col min="1292" max="1292" width="7.140625" style="1" customWidth="1"/>
    <col min="1293" max="1293" width="5.7109375" style="1" customWidth="1"/>
    <col min="1294" max="1294" width="4" style="1" customWidth="1"/>
    <col min="1295" max="1295" width="7.7109375" style="1" customWidth="1"/>
    <col min="1296" max="1296" width="8.140625" style="1" customWidth="1"/>
    <col min="1297" max="1297" width="10.42578125" style="1" customWidth="1"/>
    <col min="1298" max="1298" width="12.140625" style="1" customWidth="1"/>
    <col min="1299" max="1299" width="14.42578125" style="1" customWidth="1"/>
    <col min="1300" max="1300" width="28.5703125" style="1" customWidth="1"/>
    <col min="1301" max="1301" width="12.28515625" style="1" customWidth="1"/>
    <col min="1302" max="1302" width="3.7109375" style="1" customWidth="1"/>
    <col min="1303" max="1303" width="11.7109375" style="1" customWidth="1"/>
    <col min="1304" max="1304" width="9.140625" style="1" customWidth="1"/>
    <col min="1305" max="1305" width="8.85546875" style="1" customWidth="1"/>
    <col min="1306" max="1306" width="8.5703125" style="1" customWidth="1"/>
    <col min="1307" max="1539" width="18.28515625" style="1"/>
    <col min="1540" max="1540" width="5.28515625" style="1" customWidth="1"/>
    <col min="1541" max="1541" width="16.7109375" style="1" customWidth="1"/>
    <col min="1542" max="1542" width="8.42578125" style="1" customWidth="1"/>
    <col min="1543" max="1543" width="12.85546875" style="1" customWidth="1"/>
    <col min="1544" max="1544" width="11.28515625" style="1" customWidth="1"/>
    <col min="1545" max="1545" width="11" style="1" customWidth="1"/>
    <col min="1546" max="1546" width="8.42578125" style="1" customWidth="1"/>
    <col min="1547" max="1547" width="8.85546875" style="1" customWidth="1"/>
    <col min="1548" max="1548" width="7.140625" style="1" customWidth="1"/>
    <col min="1549" max="1549" width="5.7109375" style="1" customWidth="1"/>
    <col min="1550" max="1550" width="4" style="1" customWidth="1"/>
    <col min="1551" max="1551" width="7.7109375" style="1" customWidth="1"/>
    <col min="1552" max="1552" width="8.140625" style="1" customWidth="1"/>
    <col min="1553" max="1553" width="10.42578125" style="1" customWidth="1"/>
    <col min="1554" max="1554" width="12.140625" style="1" customWidth="1"/>
    <col min="1555" max="1555" width="14.42578125" style="1" customWidth="1"/>
    <col min="1556" max="1556" width="28.5703125" style="1" customWidth="1"/>
    <col min="1557" max="1557" width="12.28515625" style="1" customWidth="1"/>
    <col min="1558" max="1558" width="3.7109375" style="1" customWidth="1"/>
    <col min="1559" max="1559" width="11.7109375" style="1" customWidth="1"/>
    <col min="1560" max="1560" width="9.140625" style="1" customWidth="1"/>
    <col min="1561" max="1561" width="8.85546875" style="1" customWidth="1"/>
    <col min="1562" max="1562" width="8.5703125" style="1" customWidth="1"/>
    <col min="1563" max="1795" width="18.28515625" style="1"/>
    <col min="1796" max="1796" width="5.28515625" style="1" customWidth="1"/>
    <col min="1797" max="1797" width="16.7109375" style="1" customWidth="1"/>
    <col min="1798" max="1798" width="8.42578125" style="1" customWidth="1"/>
    <col min="1799" max="1799" width="12.85546875" style="1" customWidth="1"/>
    <col min="1800" max="1800" width="11.28515625" style="1" customWidth="1"/>
    <col min="1801" max="1801" width="11" style="1" customWidth="1"/>
    <col min="1802" max="1802" width="8.42578125" style="1" customWidth="1"/>
    <col min="1803" max="1803" width="8.85546875" style="1" customWidth="1"/>
    <col min="1804" max="1804" width="7.140625" style="1" customWidth="1"/>
    <col min="1805" max="1805" width="5.7109375" style="1" customWidth="1"/>
    <col min="1806" max="1806" width="4" style="1" customWidth="1"/>
    <col min="1807" max="1807" width="7.7109375" style="1" customWidth="1"/>
    <col min="1808" max="1808" width="8.140625" style="1" customWidth="1"/>
    <col min="1809" max="1809" width="10.42578125" style="1" customWidth="1"/>
    <col min="1810" max="1810" width="12.140625" style="1" customWidth="1"/>
    <col min="1811" max="1811" width="14.42578125" style="1" customWidth="1"/>
    <col min="1812" max="1812" width="28.5703125" style="1" customWidth="1"/>
    <col min="1813" max="1813" width="12.28515625" style="1" customWidth="1"/>
    <col min="1814" max="1814" width="3.7109375" style="1" customWidth="1"/>
    <col min="1815" max="1815" width="11.7109375" style="1" customWidth="1"/>
    <col min="1816" max="1816" width="9.140625" style="1" customWidth="1"/>
    <col min="1817" max="1817" width="8.85546875" style="1" customWidth="1"/>
    <col min="1818" max="1818" width="8.5703125" style="1" customWidth="1"/>
    <col min="1819" max="2051" width="18.28515625" style="1"/>
    <col min="2052" max="2052" width="5.28515625" style="1" customWidth="1"/>
    <col min="2053" max="2053" width="16.7109375" style="1" customWidth="1"/>
    <col min="2054" max="2054" width="8.42578125" style="1" customWidth="1"/>
    <col min="2055" max="2055" width="12.85546875" style="1" customWidth="1"/>
    <col min="2056" max="2056" width="11.28515625" style="1" customWidth="1"/>
    <col min="2057" max="2057" width="11" style="1" customWidth="1"/>
    <col min="2058" max="2058" width="8.42578125" style="1" customWidth="1"/>
    <col min="2059" max="2059" width="8.85546875" style="1" customWidth="1"/>
    <col min="2060" max="2060" width="7.140625" style="1" customWidth="1"/>
    <col min="2061" max="2061" width="5.7109375" style="1" customWidth="1"/>
    <col min="2062" max="2062" width="4" style="1" customWidth="1"/>
    <col min="2063" max="2063" width="7.7109375" style="1" customWidth="1"/>
    <col min="2064" max="2064" width="8.140625" style="1" customWidth="1"/>
    <col min="2065" max="2065" width="10.42578125" style="1" customWidth="1"/>
    <col min="2066" max="2066" width="12.140625" style="1" customWidth="1"/>
    <col min="2067" max="2067" width="14.42578125" style="1" customWidth="1"/>
    <col min="2068" max="2068" width="28.5703125" style="1" customWidth="1"/>
    <col min="2069" max="2069" width="12.28515625" style="1" customWidth="1"/>
    <col min="2070" max="2070" width="3.7109375" style="1" customWidth="1"/>
    <col min="2071" max="2071" width="11.7109375" style="1" customWidth="1"/>
    <col min="2072" max="2072" width="9.140625" style="1" customWidth="1"/>
    <col min="2073" max="2073" width="8.85546875" style="1" customWidth="1"/>
    <col min="2074" max="2074" width="8.5703125" style="1" customWidth="1"/>
    <col min="2075" max="2307" width="18.28515625" style="1"/>
    <col min="2308" max="2308" width="5.28515625" style="1" customWidth="1"/>
    <col min="2309" max="2309" width="16.7109375" style="1" customWidth="1"/>
    <col min="2310" max="2310" width="8.42578125" style="1" customWidth="1"/>
    <col min="2311" max="2311" width="12.85546875" style="1" customWidth="1"/>
    <col min="2312" max="2312" width="11.28515625" style="1" customWidth="1"/>
    <col min="2313" max="2313" width="11" style="1" customWidth="1"/>
    <col min="2314" max="2314" width="8.42578125" style="1" customWidth="1"/>
    <col min="2315" max="2315" width="8.85546875" style="1" customWidth="1"/>
    <col min="2316" max="2316" width="7.140625" style="1" customWidth="1"/>
    <col min="2317" max="2317" width="5.7109375" style="1" customWidth="1"/>
    <col min="2318" max="2318" width="4" style="1" customWidth="1"/>
    <col min="2319" max="2319" width="7.7109375" style="1" customWidth="1"/>
    <col min="2320" max="2320" width="8.140625" style="1" customWidth="1"/>
    <col min="2321" max="2321" width="10.42578125" style="1" customWidth="1"/>
    <col min="2322" max="2322" width="12.140625" style="1" customWidth="1"/>
    <col min="2323" max="2323" width="14.42578125" style="1" customWidth="1"/>
    <col min="2324" max="2324" width="28.5703125" style="1" customWidth="1"/>
    <col min="2325" max="2325" width="12.28515625" style="1" customWidth="1"/>
    <col min="2326" max="2326" width="3.7109375" style="1" customWidth="1"/>
    <col min="2327" max="2327" width="11.7109375" style="1" customWidth="1"/>
    <col min="2328" max="2328" width="9.140625" style="1" customWidth="1"/>
    <col min="2329" max="2329" width="8.85546875" style="1" customWidth="1"/>
    <col min="2330" max="2330" width="8.5703125" style="1" customWidth="1"/>
    <col min="2331" max="2563" width="18.28515625" style="1"/>
    <col min="2564" max="2564" width="5.28515625" style="1" customWidth="1"/>
    <col min="2565" max="2565" width="16.7109375" style="1" customWidth="1"/>
    <col min="2566" max="2566" width="8.42578125" style="1" customWidth="1"/>
    <col min="2567" max="2567" width="12.85546875" style="1" customWidth="1"/>
    <col min="2568" max="2568" width="11.28515625" style="1" customWidth="1"/>
    <col min="2569" max="2569" width="11" style="1" customWidth="1"/>
    <col min="2570" max="2570" width="8.42578125" style="1" customWidth="1"/>
    <col min="2571" max="2571" width="8.85546875" style="1" customWidth="1"/>
    <col min="2572" max="2572" width="7.140625" style="1" customWidth="1"/>
    <col min="2573" max="2573" width="5.7109375" style="1" customWidth="1"/>
    <col min="2574" max="2574" width="4" style="1" customWidth="1"/>
    <col min="2575" max="2575" width="7.7109375" style="1" customWidth="1"/>
    <col min="2576" max="2576" width="8.140625" style="1" customWidth="1"/>
    <col min="2577" max="2577" width="10.42578125" style="1" customWidth="1"/>
    <col min="2578" max="2578" width="12.140625" style="1" customWidth="1"/>
    <col min="2579" max="2579" width="14.42578125" style="1" customWidth="1"/>
    <col min="2580" max="2580" width="28.5703125" style="1" customWidth="1"/>
    <col min="2581" max="2581" width="12.28515625" style="1" customWidth="1"/>
    <col min="2582" max="2582" width="3.7109375" style="1" customWidth="1"/>
    <col min="2583" max="2583" width="11.7109375" style="1" customWidth="1"/>
    <col min="2584" max="2584" width="9.140625" style="1" customWidth="1"/>
    <col min="2585" max="2585" width="8.85546875" style="1" customWidth="1"/>
    <col min="2586" max="2586" width="8.5703125" style="1" customWidth="1"/>
    <col min="2587" max="2819" width="18.28515625" style="1"/>
    <col min="2820" max="2820" width="5.28515625" style="1" customWidth="1"/>
    <col min="2821" max="2821" width="16.7109375" style="1" customWidth="1"/>
    <col min="2822" max="2822" width="8.42578125" style="1" customWidth="1"/>
    <col min="2823" max="2823" width="12.85546875" style="1" customWidth="1"/>
    <col min="2824" max="2824" width="11.28515625" style="1" customWidth="1"/>
    <col min="2825" max="2825" width="11" style="1" customWidth="1"/>
    <col min="2826" max="2826" width="8.42578125" style="1" customWidth="1"/>
    <col min="2827" max="2827" width="8.85546875" style="1" customWidth="1"/>
    <col min="2828" max="2828" width="7.140625" style="1" customWidth="1"/>
    <col min="2829" max="2829" width="5.7109375" style="1" customWidth="1"/>
    <col min="2830" max="2830" width="4" style="1" customWidth="1"/>
    <col min="2831" max="2831" width="7.7109375" style="1" customWidth="1"/>
    <col min="2832" max="2832" width="8.140625" style="1" customWidth="1"/>
    <col min="2833" max="2833" width="10.42578125" style="1" customWidth="1"/>
    <col min="2834" max="2834" width="12.140625" style="1" customWidth="1"/>
    <col min="2835" max="2835" width="14.42578125" style="1" customWidth="1"/>
    <col min="2836" max="2836" width="28.5703125" style="1" customWidth="1"/>
    <col min="2837" max="2837" width="12.28515625" style="1" customWidth="1"/>
    <col min="2838" max="2838" width="3.7109375" style="1" customWidth="1"/>
    <col min="2839" max="2839" width="11.7109375" style="1" customWidth="1"/>
    <col min="2840" max="2840" width="9.140625" style="1" customWidth="1"/>
    <col min="2841" max="2841" width="8.85546875" style="1" customWidth="1"/>
    <col min="2842" max="2842" width="8.5703125" style="1" customWidth="1"/>
    <col min="2843" max="3075" width="18.28515625" style="1"/>
    <col min="3076" max="3076" width="5.28515625" style="1" customWidth="1"/>
    <col min="3077" max="3077" width="16.7109375" style="1" customWidth="1"/>
    <col min="3078" max="3078" width="8.42578125" style="1" customWidth="1"/>
    <col min="3079" max="3079" width="12.85546875" style="1" customWidth="1"/>
    <col min="3080" max="3080" width="11.28515625" style="1" customWidth="1"/>
    <col min="3081" max="3081" width="11" style="1" customWidth="1"/>
    <col min="3082" max="3082" width="8.42578125" style="1" customWidth="1"/>
    <col min="3083" max="3083" width="8.85546875" style="1" customWidth="1"/>
    <col min="3084" max="3084" width="7.140625" style="1" customWidth="1"/>
    <col min="3085" max="3085" width="5.7109375" style="1" customWidth="1"/>
    <col min="3086" max="3086" width="4" style="1" customWidth="1"/>
    <col min="3087" max="3087" width="7.7109375" style="1" customWidth="1"/>
    <col min="3088" max="3088" width="8.140625" style="1" customWidth="1"/>
    <col min="3089" max="3089" width="10.42578125" style="1" customWidth="1"/>
    <col min="3090" max="3090" width="12.140625" style="1" customWidth="1"/>
    <col min="3091" max="3091" width="14.42578125" style="1" customWidth="1"/>
    <col min="3092" max="3092" width="28.5703125" style="1" customWidth="1"/>
    <col min="3093" max="3093" width="12.28515625" style="1" customWidth="1"/>
    <col min="3094" max="3094" width="3.7109375" style="1" customWidth="1"/>
    <col min="3095" max="3095" width="11.7109375" style="1" customWidth="1"/>
    <col min="3096" max="3096" width="9.140625" style="1" customWidth="1"/>
    <col min="3097" max="3097" width="8.85546875" style="1" customWidth="1"/>
    <col min="3098" max="3098" width="8.5703125" style="1" customWidth="1"/>
    <col min="3099" max="3331" width="18.28515625" style="1"/>
    <col min="3332" max="3332" width="5.28515625" style="1" customWidth="1"/>
    <col min="3333" max="3333" width="16.7109375" style="1" customWidth="1"/>
    <col min="3334" max="3334" width="8.42578125" style="1" customWidth="1"/>
    <col min="3335" max="3335" width="12.85546875" style="1" customWidth="1"/>
    <col min="3336" max="3336" width="11.28515625" style="1" customWidth="1"/>
    <col min="3337" max="3337" width="11" style="1" customWidth="1"/>
    <col min="3338" max="3338" width="8.42578125" style="1" customWidth="1"/>
    <col min="3339" max="3339" width="8.85546875" style="1" customWidth="1"/>
    <col min="3340" max="3340" width="7.140625" style="1" customWidth="1"/>
    <col min="3341" max="3341" width="5.7109375" style="1" customWidth="1"/>
    <col min="3342" max="3342" width="4" style="1" customWidth="1"/>
    <col min="3343" max="3343" width="7.7109375" style="1" customWidth="1"/>
    <col min="3344" max="3344" width="8.140625" style="1" customWidth="1"/>
    <col min="3345" max="3345" width="10.42578125" style="1" customWidth="1"/>
    <col min="3346" max="3346" width="12.140625" style="1" customWidth="1"/>
    <col min="3347" max="3347" width="14.42578125" style="1" customWidth="1"/>
    <col min="3348" max="3348" width="28.5703125" style="1" customWidth="1"/>
    <col min="3349" max="3349" width="12.28515625" style="1" customWidth="1"/>
    <col min="3350" max="3350" width="3.7109375" style="1" customWidth="1"/>
    <col min="3351" max="3351" width="11.7109375" style="1" customWidth="1"/>
    <col min="3352" max="3352" width="9.140625" style="1" customWidth="1"/>
    <col min="3353" max="3353" width="8.85546875" style="1" customWidth="1"/>
    <col min="3354" max="3354" width="8.5703125" style="1" customWidth="1"/>
    <col min="3355" max="3587" width="18.28515625" style="1"/>
    <col min="3588" max="3588" width="5.28515625" style="1" customWidth="1"/>
    <col min="3589" max="3589" width="16.7109375" style="1" customWidth="1"/>
    <col min="3590" max="3590" width="8.42578125" style="1" customWidth="1"/>
    <col min="3591" max="3591" width="12.85546875" style="1" customWidth="1"/>
    <col min="3592" max="3592" width="11.28515625" style="1" customWidth="1"/>
    <col min="3593" max="3593" width="11" style="1" customWidth="1"/>
    <col min="3594" max="3594" width="8.42578125" style="1" customWidth="1"/>
    <col min="3595" max="3595" width="8.85546875" style="1" customWidth="1"/>
    <col min="3596" max="3596" width="7.140625" style="1" customWidth="1"/>
    <col min="3597" max="3597" width="5.7109375" style="1" customWidth="1"/>
    <col min="3598" max="3598" width="4" style="1" customWidth="1"/>
    <col min="3599" max="3599" width="7.7109375" style="1" customWidth="1"/>
    <col min="3600" max="3600" width="8.140625" style="1" customWidth="1"/>
    <col min="3601" max="3601" width="10.42578125" style="1" customWidth="1"/>
    <col min="3602" max="3602" width="12.140625" style="1" customWidth="1"/>
    <col min="3603" max="3603" width="14.42578125" style="1" customWidth="1"/>
    <col min="3604" max="3604" width="28.5703125" style="1" customWidth="1"/>
    <col min="3605" max="3605" width="12.28515625" style="1" customWidth="1"/>
    <col min="3606" max="3606" width="3.7109375" style="1" customWidth="1"/>
    <col min="3607" max="3607" width="11.7109375" style="1" customWidth="1"/>
    <col min="3608" max="3608" width="9.140625" style="1" customWidth="1"/>
    <col min="3609" max="3609" width="8.85546875" style="1" customWidth="1"/>
    <col min="3610" max="3610" width="8.5703125" style="1" customWidth="1"/>
    <col min="3611" max="3843" width="18.28515625" style="1"/>
    <col min="3844" max="3844" width="5.28515625" style="1" customWidth="1"/>
    <col min="3845" max="3845" width="16.7109375" style="1" customWidth="1"/>
    <col min="3846" max="3846" width="8.42578125" style="1" customWidth="1"/>
    <col min="3847" max="3847" width="12.85546875" style="1" customWidth="1"/>
    <col min="3848" max="3848" width="11.28515625" style="1" customWidth="1"/>
    <col min="3849" max="3849" width="11" style="1" customWidth="1"/>
    <col min="3850" max="3850" width="8.42578125" style="1" customWidth="1"/>
    <col min="3851" max="3851" width="8.85546875" style="1" customWidth="1"/>
    <col min="3852" max="3852" width="7.140625" style="1" customWidth="1"/>
    <col min="3853" max="3853" width="5.7109375" style="1" customWidth="1"/>
    <col min="3854" max="3854" width="4" style="1" customWidth="1"/>
    <col min="3855" max="3855" width="7.7109375" style="1" customWidth="1"/>
    <col min="3856" max="3856" width="8.140625" style="1" customWidth="1"/>
    <col min="3857" max="3857" width="10.42578125" style="1" customWidth="1"/>
    <col min="3858" max="3858" width="12.140625" style="1" customWidth="1"/>
    <col min="3859" max="3859" width="14.42578125" style="1" customWidth="1"/>
    <col min="3860" max="3860" width="28.5703125" style="1" customWidth="1"/>
    <col min="3861" max="3861" width="12.28515625" style="1" customWidth="1"/>
    <col min="3862" max="3862" width="3.7109375" style="1" customWidth="1"/>
    <col min="3863" max="3863" width="11.7109375" style="1" customWidth="1"/>
    <col min="3864" max="3864" width="9.140625" style="1" customWidth="1"/>
    <col min="3865" max="3865" width="8.85546875" style="1" customWidth="1"/>
    <col min="3866" max="3866" width="8.5703125" style="1" customWidth="1"/>
    <col min="3867" max="4099" width="18.28515625" style="1"/>
    <col min="4100" max="4100" width="5.28515625" style="1" customWidth="1"/>
    <col min="4101" max="4101" width="16.7109375" style="1" customWidth="1"/>
    <col min="4102" max="4102" width="8.42578125" style="1" customWidth="1"/>
    <col min="4103" max="4103" width="12.85546875" style="1" customWidth="1"/>
    <col min="4104" max="4104" width="11.28515625" style="1" customWidth="1"/>
    <col min="4105" max="4105" width="11" style="1" customWidth="1"/>
    <col min="4106" max="4106" width="8.42578125" style="1" customWidth="1"/>
    <col min="4107" max="4107" width="8.85546875" style="1" customWidth="1"/>
    <col min="4108" max="4108" width="7.140625" style="1" customWidth="1"/>
    <col min="4109" max="4109" width="5.7109375" style="1" customWidth="1"/>
    <col min="4110" max="4110" width="4" style="1" customWidth="1"/>
    <col min="4111" max="4111" width="7.7109375" style="1" customWidth="1"/>
    <col min="4112" max="4112" width="8.140625" style="1" customWidth="1"/>
    <col min="4113" max="4113" width="10.42578125" style="1" customWidth="1"/>
    <col min="4114" max="4114" width="12.140625" style="1" customWidth="1"/>
    <col min="4115" max="4115" width="14.42578125" style="1" customWidth="1"/>
    <col min="4116" max="4116" width="28.5703125" style="1" customWidth="1"/>
    <col min="4117" max="4117" width="12.28515625" style="1" customWidth="1"/>
    <col min="4118" max="4118" width="3.7109375" style="1" customWidth="1"/>
    <col min="4119" max="4119" width="11.7109375" style="1" customWidth="1"/>
    <col min="4120" max="4120" width="9.140625" style="1" customWidth="1"/>
    <col min="4121" max="4121" width="8.85546875" style="1" customWidth="1"/>
    <col min="4122" max="4122" width="8.5703125" style="1" customWidth="1"/>
    <col min="4123" max="4355" width="18.28515625" style="1"/>
    <col min="4356" max="4356" width="5.28515625" style="1" customWidth="1"/>
    <col min="4357" max="4357" width="16.7109375" style="1" customWidth="1"/>
    <col min="4358" max="4358" width="8.42578125" style="1" customWidth="1"/>
    <col min="4359" max="4359" width="12.85546875" style="1" customWidth="1"/>
    <col min="4360" max="4360" width="11.28515625" style="1" customWidth="1"/>
    <col min="4361" max="4361" width="11" style="1" customWidth="1"/>
    <col min="4362" max="4362" width="8.42578125" style="1" customWidth="1"/>
    <col min="4363" max="4363" width="8.85546875" style="1" customWidth="1"/>
    <col min="4364" max="4364" width="7.140625" style="1" customWidth="1"/>
    <col min="4365" max="4365" width="5.7109375" style="1" customWidth="1"/>
    <col min="4366" max="4366" width="4" style="1" customWidth="1"/>
    <col min="4367" max="4367" width="7.7109375" style="1" customWidth="1"/>
    <col min="4368" max="4368" width="8.140625" style="1" customWidth="1"/>
    <col min="4369" max="4369" width="10.42578125" style="1" customWidth="1"/>
    <col min="4370" max="4370" width="12.140625" style="1" customWidth="1"/>
    <col min="4371" max="4371" width="14.42578125" style="1" customWidth="1"/>
    <col min="4372" max="4372" width="28.5703125" style="1" customWidth="1"/>
    <col min="4373" max="4373" width="12.28515625" style="1" customWidth="1"/>
    <col min="4374" max="4374" width="3.7109375" style="1" customWidth="1"/>
    <col min="4375" max="4375" width="11.7109375" style="1" customWidth="1"/>
    <col min="4376" max="4376" width="9.140625" style="1" customWidth="1"/>
    <col min="4377" max="4377" width="8.85546875" style="1" customWidth="1"/>
    <col min="4378" max="4378" width="8.5703125" style="1" customWidth="1"/>
    <col min="4379" max="4611" width="18.28515625" style="1"/>
    <col min="4612" max="4612" width="5.28515625" style="1" customWidth="1"/>
    <col min="4613" max="4613" width="16.7109375" style="1" customWidth="1"/>
    <col min="4614" max="4614" width="8.42578125" style="1" customWidth="1"/>
    <col min="4615" max="4615" width="12.85546875" style="1" customWidth="1"/>
    <col min="4616" max="4616" width="11.28515625" style="1" customWidth="1"/>
    <col min="4617" max="4617" width="11" style="1" customWidth="1"/>
    <col min="4618" max="4618" width="8.42578125" style="1" customWidth="1"/>
    <col min="4619" max="4619" width="8.85546875" style="1" customWidth="1"/>
    <col min="4620" max="4620" width="7.140625" style="1" customWidth="1"/>
    <col min="4621" max="4621" width="5.7109375" style="1" customWidth="1"/>
    <col min="4622" max="4622" width="4" style="1" customWidth="1"/>
    <col min="4623" max="4623" width="7.7109375" style="1" customWidth="1"/>
    <col min="4624" max="4624" width="8.140625" style="1" customWidth="1"/>
    <col min="4625" max="4625" width="10.42578125" style="1" customWidth="1"/>
    <col min="4626" max="4626" width="12.140625" style="1" customWidth="1"/>
    <col min="4627" max="4627" width="14.42578125" style="1" customWidth="1"/>
    <col min="4628" max="4628" width="28.5703125" style="1" customWidth="1"/>
    <col min="4629" max="4629" width="12.28515625" style="1" customWidth="1"/>
    <col min="4630" max="4630" width="3.7109375" style="1" customWidth="1"/>
    <col min="4631" max="4631" width="11.7109375" style="1" customWidth="1"/>
    <col min="4632" max="4632" width="9.140625" style="1" customWidth="1"/>
    <col min="4633" max="4633" width="8.85546875" style="1" customWidth="1"/>
    <col min="4634" max="4634" width="8.5703125" style="1" customWidth="1"/>
    <col min="4635" max="4867" width="18.28515625" style="1"/>
    <col min="4868" max="4868" width="5.28515625" style="1" customWidth="1"/>
    <col min="4869" max="4869" width="16.7109375" style="1" customWidth="1"/>
    <col min="4870" max="4870" width="8.42578125" style="1" customWidth="1"/>
    <col min="4871" max="4871" width="12.85546875" style="1" customWidth="1"/>
    <col min="4872" max="4872" width="11.28515625" style="1" customWidth="1"/>
    <col min="4873" max="4873" width="11" style="1" customWidth="1"/>
    <col min="4874" max="4874" width="8.42578125" style="1" customWidth="1"/>
    <col min="4875" max="4875" width="8.85546875" style="1" customWidth="1"/>
    <col min="4876" max="4876" width="7.140625" style="1" customWidth="1"/>
    <col min="4877" max="4877" width="5.7109375" style="1" customWidth="1"/>
    <col min="4878" max="4878" width="4" style="1" customWidth="1"/>
    <col min="4879" max="4879" width="7.7109375" style="1" customWidth="1"/>
    <col min="4880" max="4880" width="8.140625" style="1" customWidth="1"/>
    <col min="4881" max="4881" width="10.42578125" style="1" customWidth="1"/>
    <col min="4882" max="4882" width="12.140625" style="1" customWidth="1"/>
    <col min="4883" max="4883" width="14.42578125" style="1" customWidth="1"/>
    <col min="4884" max="4884" width="28.5703125" style="1" customWidth="1"/>
    <col min="4885" max="4885" width="12.28515625" style="1" customWidth="1"/>
    <col min="4886" max="4886" width="3.7109375" style="1" customWidth="1"/>
    <col min="4887" max="4887" width="11.7109375" style="1" customWidth="1"/>
    <col min="4888" max="4888" width="9.140625" style="1" customWidth="1"/>
    <col min="4889" max="4889" width="8.85546875" style="1" customWidth="1"/>
    <col min="4890" max="4890" width="8.5703125" style="1" customWidth="1"/>
    <col min="4891" max="5123" width="18.28515625" style="1"/>
    <col min="5124" max="5124" width="5.28515625" style="1" customWidth="1"/>
    <col min="5125" max="5125" width="16.7109375" style="1" customWidth="1"/>
    <col min="5126" max="5126" width="8.42578125" style="1" customWidth="1"/>
    <col min="5127" max="5127" width="12.85546875" style="1" customWidth="1"/>
    <col min="5128" max="5128" width="11.28515625" style="1" customWidth="1"/>
    <col min="5129" max="5129" width="11" style="1" customWidth="1"/>
    <col min="5130" max="5130" width="8.42578125" style="1" customWidth="1"/>
    <col min="5131" max="5131" width="8.85546875" style="1" customWidth="1"/>
    <col min="5132" max="5132" width="7.140625" style="1" customWidth="1"/>
    <col min="5133" max="5133" width="5.7109375" style="1" customWidth="1"/>
    <col min="5134" max="5134" width="4" style="1" customWidth="1"/>
    <col min="5135" max="5135" width="7.7109375" style="1" customWidth="1"/>
    <col min="5136" max="5136" width="8.140625" style="1" customWidth="1"/>
    <col min="5137" max="5137" width="10.42578125" style="1" customWidth="1"/>
    <col min="5138" max="5138" width="12.140625" style="1" customWidth="1"/>
    <col min="5139" max="5139" width="14.42578125" style="1" customWidth="1"/>
    <col min="5140" max="5140" width="28.5703125" style="1" customWidth="1"/>
    <col min="5141" max="5141" width="12.28515625" style="1" customWidth="1"/>
    <col min="5142" max="5142" width="3.7109375" style="1" customWidth="1"/>
    <col min="5143" max="5143" width="11.7109375" style="1" customWidth="1"/>
    <col min="5144" max="5144" width="9.140625" style="1" customWidth="1"/>
    <col min="5145" max="5145" width="8.85546875" style="1" customWidth="1"/>
    <col min="5146" max="5146" width="8.5703125" style="1" customWidth="1"/>
    <col min="5147" max="5379" width="18.28515625" style="1"/>
    <col min="5380" max="5380" width="5.28515625" style="1" customWidth="1"/>
    <col min="5381" max="5381" width="16.7109375" style="1" customWidth="1"/>
    <col min="5382" max="5382" width="8.42578125" style="1" customWidth="1"/>
    <col min="5383" max="5383" width="12.85546875" style="1" customWidth="1"/>
    <col min="5384" max="5384" width="11.28515625" style="1" customWidth="1"/>
    <col min="5385" max="5385" width="11" style="1" customWidth="1"/>
    <col min="5386" max="5386" width="8.42578125" style="1" customWidth="1"/>
    <col min="5387" max="5387" width="8.85546875" style="1" customWidth="1"/>
    <col min="5388" max="5388" width="7.140625" style="1" customWidth="1"/>
    <col min="5389" max="5389" width="5.7109375" style="1" customWidth="1"/>
    <col min="5390" max="5390" width="4" style="1" customWidth="1"/>
    <col min="5391" max="5391" width="7.7109375" style="1" customWidth="1"/>
    <col min="5392" max="5392" width="8.140625" style="1" customWidth="1"/>
    <col min="5393" max="5393" width="10.42578125" style="1" customWidth="1"/>
    <col min="5394" max="5394" width="12.140625" style="1" customWidth="1"/>
    <col min="5395" max="5395" width="14.42578125" style="1" customWidth="1"/>
    <col min="5396" max="5396" width="28.5703125" style="1" customWidth="1"/>
    <col min="5397" max="5397" width="12.28515625" style="1" customWidth="1"/>
    <col min="5398" max="5398" width="3.7109375" style="1" customWidth="1"/>
    <col min="5399" max="5399" width="11.7109375" style="1" customWidth="1"/>
    <col min="5400" max="5400" width="9.140625" style="1" customWidth="1"/>
    <col min="5401" max="5401" width="8.85546875" style="1" customWidth="1"/>
    <col min="5402" max="5402" width="8.5703125" style="1" customWidth="1"/>
    <col min="5403" max="5635" width="18.28515625" style="1"/>
    <col min="5636" max="5636" width="5.28515625" style="1" customWidth="1"/>
    <col min="5637" max="5637" width="16.7109375" style="1" customWidth="1"/>
    <col min="5638" max="5638" width="8.42578125" style="1" customWidth="1"/>
    <col min="5639" max="5639" width="12.85546875" style="1" customWidth="1"/>
    <col min="5640" max="5640" width="11.28515625" style="1" customWidth="1"/>
    <col min="5641" max="5641" width="11" style="1" customWidth="1"/>
    <col min="5642" max="5642" width="8.42578125" style="1" customWidth="1"/>
    <col min="5643" max="5643" width="8.85546875" style="1" customWidth="1"/>
    <col min="5644" max="5644" width="7.140625" style="1" customWidth="1"/>
    <col min="5645" max="5645" width="5.7109375" style="1" customWidth="1"/>
    <col min="5646" max="5646" width="4" style="1" customWidth="1"/>
    <col min="5647" max="5647" width="7.7109375" style="1" customWidth="1"/>
    <col min="5648" max="5648" width="8.140625" style="1" customWidth="1"/>
    <col min="5649" max="5649" width="10.42578125" style="1" customWidth="1"/>
    <col min="5650" max="5650" width="12.140625" style="1" customWidth="1"/>
    <col min="5651" max="5651" width="14.42578125" style="1" customWidth="1"/>
    <col min="5652" max="5652" width="28.5703125" style="1" customWidth="1"/>
    <col min="5653" max="5653" width="12.28515625" style="1" customWidth="1"/>
    <col min="5654" max="5654" width="3.7109375" style="1" customWidth="1"/>
    <col min="5655" max="5655" width="11.7109375" style="1" customWidth="1"/>
    <col min="5656" max="5656" width="9.140625" style="1" customWidth="1"/>
    <col min="5657" max="5657" width="8.85546875" style="1" customWidth="1"/>
    <col min="5658" max="5658" width="8.5703125" style="1" customWidth="1"/>
    <col min="5659" max="5891" width="18.28515625" style="1"/>
    <col min="5892" max="5892" width="5.28515625" style="1" customWidth="1"/>
    <col min="5893" max="5893" width="16.7109375" style="1" customWidth="1"/>
    <col min="5894" max="5894" width="8.42578125" style="1" customWidth="1"/>
    <col min="5895" max="5895" width="12.85546875" style="1" customWidth="1"/>
    <col min="5896" max="5896" width="11.28515625" style="1" customWidth="1"/>
    <col min="5897" max="5897" width="11" style="1" customWidth="1"/>
    <col min="5898" max="5898" width="8.42578125" style="1" customWidth="1"/>
    <col min="5899" max="5899" width="8.85546875" style="1" customWidth="1"/>
    <col min="5900" max="5900" width="7.140625" style="1" customWidth="1"/>
    <col min="5901" max="5901" width="5.7109375" style="1" customWidth="1"/>
    <col min="5902" max="5902" width="4" style="1" customWidth="1"/>
    <col min="5903" max="5903" width="7.7109375" style="1" customWidth="1"/>
    <col min="5904" max="5904" width="8.140625" style="1" customWidth="1"/>
    <col min="5905" max="5905" width="10.42578125" style="1" customWidth="1"/>
    <col min="5906" max="5906" width="12.140625" style="1" customWidth="1"/>
    <col min="5907" max="5907" width="14.42578125" style="1" customWidth="1"/>
    <col min="5908" max="5908" width="28.5703125" style="1" customWidth="1"/>
    <col min="5909" max="5909" width="12.28515625" style="1" customWidth="1"/>
    <col min="5910" max="5910" width="3.7109375" style="1" customWidth="1"/>
    <col min="5911" max="5911" width="11.7109375" style="1" customWidth="1"/>
    <col min="5912" max="5912" width="9.140625" style="1" customWidth="1"/>
    <col min="5913" max="5913" width="8.85546875" style="1" customWidth="1"/>
    <col min="5914" max="5914" width="8.5703125" style="1" customWidth="1"/>
    <col min="5915" max="6147" width="18.28515625" style="1"/>
    <col min="6148" max="6148" width="5.28515625" style="1" customWidth="1"/>
    <col min="6149" max="6149" width="16.7109375" style="1" customWidth="1"/>
    <col min="6150" max="6150" width="8.42578125" style="1" customWidth="1"/>
    <col min="6151" max="6151" width="12.85546875" style="1" customWidth="1"/>
    <col min="6152" max="6152" width="11.28515625" style="1" customWidth="1"/>
    <col min="6153" max="6153" width="11" style="1" customWidth="1"/>
    <col min="6154" max="6154" width="8.42578125" style="1" customWidth="1"/>
    <col min="6155" max="6155" width="8.85546875" style="1" customWidth="1"/>
    <col min="6156" max="6156" width="7.140625" style="1" customWidth="1"/>
    <col min="6157" max="6157" width="5.7109375" style="1" customWidth="1"/>
    <col min="6158" max="6158" width="4" style="1" customWidth="1"/>
    <col min="6159" max="6159" width="7.7109375" style="1" customWidth="1"/>
    <col min="6160" max="6160" width="8.140625" style="1" customWidth="1"/>
    <col min="6161" max="6161" width="10.42578125" style="1" customWidth="1"/>
    <col min="6162" max="6162" width="12.140625" style="1" customWidth="1"/>
    <col min="6163" max="6163" width="14.42578125" style="1" customWidth="1"/>
    <col min="6164" max="6164" width="28.5703125" style="1" customWidth="1"/>
    <col min="6165" max="6165" width="12.28515625" style="1" customWidth="1"/>
    <col min="6166" max="6166" width="3.7109375" style="1" customWidth="1"/>
    <col min="6167" max="6167" width="11.7109375" style="1" customWidth="1"/>
    <col min="6168" max="6168" width="9.140625" style="1" customWidth="1"/>
    <col min="6169" max="6169" width="8.85546875" style="1" customWidth="1"/>
    <col min="6170" max="6170" width="8.5703125" style="1" customWidth="1"/>
    <col min="6171" max="6403" width="18.28515625" style="1"/>
    <col min="6404" max="6404" width="5.28515625" style="1" customWidth="1"/>
    <col min="6405" max="6405" width="16.7109375" style="1" customWidth="1"/>
    <col min="6406" max="6406" width="8.42578125" style="1" customWidth="1"/>
    <col min="6407" max="6407" width="12.85546875" style="1" customWidth="1"/>
    <col min="6408" max="6408" width="11.28515625" style="1" customWidth="1"/>
    <col min="6409" max="6409" width="11" style="1" customWidth="1"/>
    <col min="6410" max="6410" width="8.42578125" style="1" customWidth="1"/>
    <col min="6411" max="6411" width="8.85546875" style="1" customWidth="1"/>
    <col min="6412" max="6412" width="7.140625" style="1" customWidth="1"/>
    <col min="6413" max="6413" width="5.7109375" style="1" customWidth="1"/>
    <col min="6414" max="6414" width="4" style="1" customWidth="1"/>
    <col min="6415" max="6415" width="7.7109375" style="1" customWidth="1"/>
    <col min="6416" max="6416" width="8.140625" style="1" customWidth="1"/>
    <col min="6417" max="6417" width="10.42578125" style="1" customWidth="1"/>
    <col min="6418" max="6418" width="12.140625" style="1" customWidth="1"/>
    <col min="6419" max="6419" width="14.42578125" style="1" customWidth="1"/>
    <col min="6420" max="6420" width="28.5703125" style="1" customWidth="1"/>
    <col min="6421" max="6421" width="12.28515625" style="1" customWidth="1"/>
    <col min="6422" max="6422" width="3.7109375" style="1" customWidth="1"/>
    <col min="6423" max="6423" width="11.7109375" style="1" customWidth="1"/>
    <col min="6424" max="6424" width="9.140625" style="1" customWidth="1"/>
    <col min="6425" max="6425" width="8.85546875" style="1" customWidth="1"/>
    <col min="6426" max="6426" width="8.5703125" style="1" customWidth="1"/>
    <col min="6427" max="6659" width="18.28515625" style="1"/>
    <col min="6660" max="6660" width="5.28515625" style="1" customWidth="1"/>
    <col min="6661" max="6661" width="16.7109375" style="1" customWidth="1"/>
    <col min="6662" max="6662" width="8.42578125" style="1" customWidth="1"/>
    <col min="6663" max="6663" width="12.85546875" style="1" customWidth="1"/>
    <col min="6664" max="6664" width="11.28515625" style="1" customWidth="1"/>
    <col min="6665" max="6665" width="11" style="1" customWidth="1"/>
    <col min="6666" max="6666" width="8.42578125" style="1" customWidth="1"/>
    <col min="6667" max="6667" width="8.85546875" style="1" customWidth="1"/>
    <col min="6668" max="6668" width="7.140625" style="1" customWidth="1"/>
    <col min="6669" max="6669" width="5.7109375" style="1" customWidth="1"/>
    <col min="6670" max="6670" width="4" style="1" customWidth="1"/>
    <col min="6671" max="6671" width="7.7109375" style="1" customWidth="1"/>
    <col min="6672" max="6672" width="8.140625" style="1" customWidth="1"/>
    <col min="6673" max="6673" width="10.42578125" style="1" customWidth="1"/>
    <col min="6674" max="6674" width="12.140625" style="1" customWidth="1"/>
    <col min="6675" max="6675" width="14.42578125" style="1" customWidth="1"/>
    <col min="6676" max="6676" width="28.5703125" style="1" customWidth="1"/>
    <col min="6677" max="6677" width="12.28515625" style="1" customWidth="1"/>
    <col min="6678" max="6678" width="3.7109375" style="1" customWidth="1"/>
    <col min="6679" max="6679" width="11.7109375" style="1" customWidth="1"/>
    <col min="6680" max="6680" width="9.140625" style="1" customWidth="1"/>
    <col min="6681" max="6681" width="8.85546875" style="1" customWidth="1"/>
    <col min="6682" max="6682" width="8.5703125" style="1" customWidth="1"/>
    <col min="6683" max="6915" width="18.28515625" style="1"/>
    <col min="6916" max="6916" width="5.28515625" style="1" customWidth="1"/>
    <col min="6917" max="6917" width="16.7109375" style="1" customWidth="1"/>
    <col min="6918" max="6918" width="8.42578125" style="1" customWidth="1"/>
    <col min="6919" max="6919" width="12.85546875" style="1" customWidth="1"/>
    <col min="6920" max="6920" width="11.28515625" style="1" customWidth="1"/>
    <col min="6921" max="6921" width="11" style="1" customWidth="1"/>
    <col min="6922" max="6922" width="8.42578125" style="1" customWidth="1"/>
    <col min="6923" max="6923" width="8.85546875" style="1" customWidth="1"/>
    <col min="6924" max="6924" width="7.140625" style="1" customWidth="1"/>
    <col min="6925" max="6925" width="5.7109375" style="1" customWidth="1"/>
    <col min="6926" max="6926" width="4" style="1" customWidth="1"/>
    <col min="6927" max="6927" width="7.7109375" style="1" customWidth="1"/>
    <col min="6928" max="6928" width="8.140625" style="1" customWidth="1"/>
    <col min="6929" max="6929" width="10.42578125" style="1" customWidth="1"/>
    <col min="6930" max="6930" width="12.140625" style="1" customWidth="1"/>
    <col min="6931" max="6931" width="14.42578125" style="1" customWidth="1"/>
    <col min="6932" max="6932" width="28.5703125" style="1" customWidth="1"/>
    <col min="6933" max="6933" width="12.28515625" style="1" customWidth="1"/>
    <col min="6934" max="6934" width="3.7109375" style="1" customWidth="1"/>
    <col min="6935" max="6935" width="11.7109375" style="1" customWidth="1"/>
    <col min="6936" max="6936" width="9.140625" style="1" customWidth="1"/>
    <col min="6937" max="6937" width="8.85546875" style="1" customWidth="1"/>
    <col min="6938" max="6938" width="8.5703125" style="1" customWidth="1"/>
    <col min="6939" max="7171" width="18.28515625" style="1"/>
    <col min="7172" max="7172" width="5.28515625" style="1" customWidth="1"/>
    <col min="7173" max="7173" width="16.7109375" style="1" customWidth="1"/>
    <col min="7174" max="7174" width="8.42578125" style="1" customWidth="1"/>
    <col min="7175" max="7175" width="12.85546875" style="1" customWidth="1"/>
    <col min="7176" max="7176" width="11.28515625" style="1" customWidth="1"/>
    <col min="7177" max="7177" width="11" style="1" customWidth="1"/>
    <col min="7178" max="7178" width="8.42578125" style="1" customWidth="1"/>
    <col min="7179" max="7179" width="8.85546875" style="1" customWidth="1"/>
    <col min="7180" max="7180" width="7.140625" style="1" customWidth="1"/>
    <col min="7181" max="7181" width="5.7109375" style="1" customWidth="1"/>
    <col min="7182" max="7182" width="4" style="1" customWidth="1"/>
    <col min="7183" max="7183" width="7.7109375" style="1" customWidth="1"/>
    <col min="7184" max="7184" width="8.140625" style="1" customWidth="1"/>
    <col min="7185" max="7185" width="10.42578125" style="1" customWidth="1"/>
    <col min="7186" max="7186" width="12.140625" style="1" customWidth="1"/>
    <col min="7187" max="7187" width="14.42578125" style="1" customWidth="1"/>
    <col min="7188" max="7188" width="28.5703125" style="1" customWidth="1"/>
    <col min="7189" max="7189" width="12.28515625" style="1" customWidth="1"/>
    <col min="7190" max="7190" width="3.7109375" style="1" customWidth="1"/>
    <col min="7191" max="7191" width="11.7109375" style="1" customWidth="1"/>
    <col min="7192" max="7192" width="9.140625" style="1" customWidth="1"/>
    <col min="7193" max="7193" width="8.85546875" style="1" customWidth="1"/>
    <col min="7194" max="7194" width="8.5703125" style="1" customWidth="1"/>
    <col min="7195" max="7427" width="18.28515625" style="1"/>
    <col min="7428" max="7428" width="5.28515625" style="1" customWidth="1"/>
    <col min="7429" max="7429" width="16.7109375" style="1" customWidth="1"/>
    <col min="7430" max="7430" width="8.42578125" style="1" customWidth="1"/>
    <col min="7431" max="7431" width="12.85546875" style="1" customWidth="1"/>
    <col min="7432" max="7432" width="11.28515625" style="1" customWidth="1"/>
    <col min="7433" max="7433" width="11" style="1" customWidth="1"/>
    <col min="7434" max="7434" width="8.42578125" style="1" customWidth="1"/>
    <col min="7435" max="7435" width="8.85546875" style="1" customWidth="1"/>
    <col min="7436" max="7436" width="7.140625" style="1" customWidth="1"/>
    <col min="7437" max="7437" width="5.7109375" style="1" customWidth="1"/>
    <col min="7438" max="7438" width="4" style="1" customWidth="1"/>
    <col min="7439" max="7439" width="7.7109375" style="1" customWidth="1"/>
    <col min="7440" max="7440" width="8.140625" style="1" customWidth="1"/>
    <col min="7441" max="7441" width="10.42578125" style="1" customWidth="1"/>
    <col min="7442" max="7442" width="12.140625" style="1" customWidth="1"/>
    <col min="7443" max="7443" width="14.42578125" style="1" customWidth="1"/>
    <col min="7444" max="7444" width="28.5703125" style="1" customWidth="1"/>
    <col min="7445" max="7445" width="12.28515625" style="1" customWidth="1"/>
    <col min="7446" max="7446" width="3.7109375" style="1" customWidth="1"/>
    <col min="7447" max="7447" width="11.7109375" style="1" customWidth="1"/>
    <col min="7448" max="7448" width="9.140625" style="1" customWidth="1"/>
    <col min="7449" max="7449" width="8.85546875" style="1" customWidth="1"/>
    <col min="7450" max="7450" width="8.5703125" style="1" customWidth="1"/>
    <col min="7451" max="7683" width="18.28515625" style="1"/>
    <col min="7684" max="7684" width="5.28515625" style="1" customWidth="1"/>
    <col min="7685" max="7685" width="16.7109375" style="1" customWidth="1"/>
    <col min="7686" max="7686" width="8.42578125" style="1" customWidth="1"/>
    <col min="7687" max="7687" width="12.85546875" style="1" customWidth="1"/>
    <col min="7688" max="7688" width="11.28515625" style="1" customWidth="1"/>
    <col min="7689" max="7689" width="11" style="1" customWidth="1"/>
    <col min="7690" max="7690" width="8.42578125" style="1" customWidth="1"/>
    <col min="7691" max="7691" width="8.85546875" style="1" customWidth="1"/>
    <col min="7692" max="7692" width="7.140625" style="1" customWidth="1"/>
    <col min="7693" max="7693" width="5.7109375" style="1" customWidth="1"/>
    <col min="7694" max="7694" width="4" style="1" customWidth="1"/>
    <col min="7695" max="7695" width="7.7109375" style="1" customWidth="1"/>
    <col min="7696" max="7696" width="8.140625" style="1" customWidth="1"/>
    <col min="7697" max="7697" width="10.42578125" style="1" customWidth="1"/>
    <col min="7698" max="7698" width="12.140625" style="1" customWidth="1"/>
    <col min="7699" max="7699" width="14.42578125" style="1" customWidth="1"/>
    <col min="7700" max="7700" width="28.5703125" style="1" customWidth="1"/>
    <col min="7701" max="7701" width="12.28515625" style="1" customWidth="1"/>
    <col min="7702" max="7702" width="3.7109375" style="1" customWidth="1"/>
    <col min="7703" max="7703" width="11.7109375" style="1" customWidth="1"/>
    <col min="7704" max="7704" width="9.140625" style="1" customWidth="1"/>
    <col min="7705" max="7705" width="8.85546875" style="1" customWidth="1"/>
    <col min="7706" max="7706" width="8.5703125" style="1" customWidth="1"/>
    <col min="7707" max="7939" width="18.28515625" style="1"/>
    <col min="7940" max="7940" width="5.28515625" style="1" customWidth="1"/>
    <col min="7941" max="7941" width="16.7109375" style="1" customWidth="1"/>
    <col min="7942" max="7942" width="8.42578125" style="1" customWidth="1"/>
    <col min="7943" max="7943" width="12.85546875" style="1" customWidth="1"/>
    <col min="7944" max="7944" width="11.28515625" style="1" customWidth="1"/>
    <col min="7945" max="7945" width="11" style="1" customWidth="1"/>
    <col min="7946" max="7946" width="8.42578125" style="1" customWidth="1"/>
    <col min="7947" max="7947" width="8.85546875" style="1" customWidth="1"/>
    <col min="7948" max="7948" width="7.140625" style="1" customWidth="1"/>
    <col min="7949" max="7949" width="5.7109375" style="1" customWidth="1"/>
    <col min="7950" max="7950" width="4" style="1" customWidth="1"/>
    <col min="7951" max="7951" width="7.7109375" style="1" customWidth="1"/>
    <col min="7952" max="7952" width="8.140625" style="1" customWidth="1"/>
    <col min="7953" max="7953" width="10.42578125" style="1" customWidth="1"/>
    <col min="7954" max="7954" width="12.140625" style="1" customWidth="1"/>
    <col min="7955" max="7955" width="14.42578125" style="1" customWidth="1"/>
    <col min="7956" max="7956" width="28.5703125" style="1" customWidth="1"/>
    <col min="7957" max="7957" width="12.28515625" style="1" customWidth="1"/>
    <col min="7958" max="7958" width="3.7109375" style="1" customWidth="1"/>
    <col min="7959" max="7959" width="11.7109375" style="1" customWidth="1"/>
    <col min="7960" max="7960" width="9.140625" style="1" customWidth="1"/>
    <col min="7961" max="7961" width="8.85546875" style="1" customWidth="1"/>
    <col min="7962" max="7962" width="8.5703125" style="1" customWidth="1"/>
    <col min="7963" max="8195" width="18.28515625" style="1"/>
    <col min="8196" max="8196" width="5.28515625" style="1" customWidth="1"/>
    <col min="8197" max="8197" width="16.7109375" style="1" customWidth="1"/>
    <col min="8198" max="8198" width="8.42578125" style="1" customWidth="1"/>
    <col min="8199" max="8199" width="12.85546875" style="1" customWidth="1"/>
    <col min="8200" max="8200" width="11.28515625" style="1" customWidth="1"/>
    <col min="8201" max="8201" width="11" style="1" customWidth="1"/>
    <col min="8202" max="8202" width="8.42578125" style="1" customWidth="1"/>
    <col min="8203" max="8203" width="8.85546875" style="1" customWidth="1"/>
    <col min="8204" max="8204" width="7.140625" style="1" customWidth="1"/>
    <col min="8205" max="8205" width="5.7109375" style="1" customWidth="1"/>
    <col min="8206" max="8206" width="4" style="1" customWidth="1"/>
    <col min="8207" max="8207" width="7.7109375" style="1" customWidth="1"/>
    <col min="8208" max="8208" width="8.140625" style="1" customWidth="1"/>
    <col min="8209" max="8209" width="10.42578125" style="1" customWidth="1"/>
    <col min="8210" max="8210" width="12.140625" style="1" customWidth="1"/>
    <col min="8211" max="8211" width="14.42578125" style="1" customWidth="1"/>
    <col min="8212" max="8212" width="28.5703125" style="1" customWidth="1"/>
    <col min="8213" max="8213" width="12.28515625" style="1" customWidth="1"/>
    <col min="8214" max="8214" width="3.7109375" style="1" customWidth="1"/>
    <col min="8215" max="8215" width="11.7109375" style="1" customWidth="1"/>
    <col min="8216" max="8216" width="9.140625" style="1" customWidth="1"/>
    <col min="8217" max="8217" width="8.85546875" style="1" customWidth="1"/>
    <col min="8218" max="8218" width="8.5703125" style="1" customWidth="1"/>
    <col min="8219" max="8451" width="18.28515625" style="1"/>
    <col min="8452" max="8452" width="5.28515625" style="1" customWidth="1"/>
    <col min="8453" max="8453" width="16.7109375" style="1" customWidth="1"/>
    <col min="8454" max="8454" width="8.42578125" style="1" customWidth="1"/>
    <col min="8455" max="8455" width="12.85546875" style="1" customWidth="1"/>
    <col min="8456" max="8456" width="11.28515625" style="1" customWidth="1"/>
    <col min="8457" max="8457" width="11" style="1" customWidth="1"/>
    <col min="8458" max="8458" width="8.42578125" style="1" customWidth="1"/>
    <col min="8459" max="8459" width="8.85546875" style="1" customWidth="1"/>
    <col min="8460" max="8460" width="7.140625" style="1" customWidth="1"/>
    <col min="8461" max="8461" width="5.7109375" style="1" customWidth="1"/>
    <col min="8462" max="8462" width="4" style="1" customWidth="1"/>
    <col min="8463" max="8463" width="7.7109375" style="1" customWidth="1"/>
    <col min="8464" max="8464" width="8.140625" style="1" customWidth="1"/>
    <col min="8465" max="8465" width="10.42578125" style="1" customWidth="1"/>
    <col min="8466" max="8466" width="12.140625" style="1" customWidth="1"/>
    <col min="8467" max="8467" width="14.42578125" style="1" customWidth="1"/>
    <col min="8468" max="8468" width="28.5703125" style="1" customWidth="1"/>
    <col min="8469" max="8469" width="12.28515625" style="1" customWidth="1"/>
    <col min="8470" max="8470" width="3.7109375" style="1" customWidth="1"/>
    <col min="8471" max="8471" width="11.7109375" style="1" customWidth="1"/>
    <col min="8472" max="8472" width="9.140625" style="1" customWidth="1"/>
    <col min="8473" max="8473" width="8.85546875" style="1" customWidth="1"/>
    <col min="8474" max="8474" width="8.5703125" style="1" customWidth="1"/>
    <col min="8475" max="8707" width="18.28515625" style="1"/>
    <col min="8708" max="8708" width="5.28515625" style="1" customWidth="1"/>
    <col min="8709" max="8709" width="16.7109375" style="1" customWidth="1"/>
    <col min="8710" max="8710" width="8.42578125" style="1" customWidth="1"/>
    <col min="8711" max="8711" width="12.85546875" style="1" customWidth="1"/>
    <col min="8712" max="8712" width="11.28515625" style="1" customWidth="1"/>
    <col min="8713" max="8713" width="11" style="1" customWidth="1"/>
    <col min="8714" max="8714" width="8.42578125" style="1" customWidth="1"/>
    <col min="8715" max="8715" width="8.85546875" style="1" customWidth="1"/>
    <col min="8716" max="8716" width="7.140625" style="1" customWidth="1"/>
    <col min="8717" max="8717" width="5.7109375" style="1" customWidth="1"/>
    <col min="8718" max="8718" width="4" style="1" customWidth="1"/>
    <col min="8719" max="8719" width="7.7109375" style="1" customWidth="1"/>
    <col min="8720" max="8720" width="8.140625" style="1" customWidth="1"/>
    <col min="8721" max="8721" width="10.42578125" style="1" customWidth="1"/>
    <col min="8722" max="8722" width="12.140625" style="1" customWidth="1"/>
    <col min="8723" max="8723" width="14.42578125" style="1" customWidth="1"/>
    <col min="8724" max="8724" width="28.5703125" style="1" customWidth="1"/>
    <col min="8725" max="8725" width="12.28515625" style="1" customWidth="1"/>
    <col min="8726" max="8726" width="3.7109375" style="1" customWidth="1"/>
    <col min="8727" max="8727" width="11.7109375" style="1" customWidth="1"/>
    <col min="8728" max="8728" width="9.140625" style="1" customWidth="1"/>
    <col min="8729" max="8729" width="8.85546875" style="1" customWidth="1"/>
    <col min="8730" max="8730" width="8.5703125" style="1" customWidth="1"/>
    <col min="8731" max="8963" width="18.28515625" style="1"/>
    <col min="8964" max="8964" width="5.28515625" style="1" customWidth="1"/>
    <col min="8965" max="8965" width="16.7109375" style="1" customWidth="1"/>
    <col min="8966" max="8966" width="8.42578125" style="1" customWidth="1"/>
    <col min="8967" max="8967" width="12.85546875" style="1" customWidth="1"/>
    <col min="8968" max="8968" width="11.28515625" style="1" customWidth="1"/>
    <col min="8969" max="8969" width="11" style="1" customWidth="1"/>
    <col min="8970" max="8970" width="8.42578125" style="1" customWidth="1"/>
    <col min="8971" max="8971" width="8.85546875" style="1" customWidth="1"/>
    <col min="8972" max="8972" width="7.140625" style="1" customWidth="1"/>
    <col min="8973" max="8973" width="5.7109375" style="1" customWidth="1"/>
    <col min="8974" max="8974" width="4" style="1" customWidth="1"/>
    <col min="8975" max="8975" width="7.7109375" style="1" customWidth="1"/>
    <col min="8976" max="8976" width="8.140625" style="1" customWidth="1"/>
    <col min="8977" max="8977" width="10.42578125" style="1" customWidth="1"/>
    <col min="8978" max="8978" width="12.140625" style="1" customWidth="1"/>
    <col min="8979" max="8979" width="14.42578125" style="1" customWidth="1"/>
    <col min="8980" max="8980" width="28.5703125" style="1" customWidth="1"/>
    <col min="8981" max="8981" width="12.28515625" style="1" customWidth="1"/>
    <col min="8982" max="8982" width="3.7109375" style="1" customWidth="1"/>
    <col min="8983" max="8983" width="11.7109375" style="1" customWidth="1"/>
    <col min="8984" max="8984" width="9.140625" style="1" customWidth="1"/>
    <col min="8985" max="8985" width="8.85546875" style="1" customWidth="1"/>
    <col min="8986" max="8986" width="8.5703125" style="1" customWidth="1"/>
    <col min="8987" max="9219" width="18.28515625" style="1"/>
    <col min="9220" max="9220" width="5.28515625" style="1" customWidth="1"/>
    <col min="9221" max="9221" width="16.7109375" style="1" customWidth="1"/>
    <col min="9222" max="9222" width="8.42578125" style="1" customWidth="1"/>
    <col min="9223" max="9223" width="12.85546875" style="1" customWidth="1"/>
    <col min="9224" max="9224" width="11.28515625" style="1" customWidth="1"/>
    <col min="9225" max="9225" width="11" style="1" customWidth="1"/>
    <col min="9226" max="9226" width="8.42578125" style="1" customWidth="1"/>
    <col min="9227" max="9227" width="8.85546875" style="1" customWidth="1"/>
    <col min="9228" max="9228" width="7.140625" style="1" customWidth="1"/>
    <col min="9229" max="9229" width="5.7109375" style="1" customWidth="1"/>
    <col min="9230" max="9230" width="4" style="1" customWidth="1"/>
    <col min="9231" max="9231" width="7.7109375" style="1" customWidth="1"/>
    <col min="9232" max="9232" width="8.140625" style="1" customWidth="1"/>
    <col min="9233" max="9233" width="10.42578125" style="1" customWidth="1"/>
    <col min="9234" max="9234" width="12.140625" style="1" customWidth="1"/>
    <col min="9235" max="9235" width="14.42578125" style="1" customWidth="1"/>
    <col min="9236" max="9236" width="28.5703125" style="1" customWidth="1"/>
    <col min="9237" max="9237" width="12.28515625" style="1" customWidth="1"/>
    <col min="9238" max="9238" width="3.7109375" style="1" customWidth="1"/>
    <col min="9239" max="9239" width="11.7109375" style="1" customWidth="1"/>
    <col min="9240" max="9240" width="9.140625" style="1" customWidth="1"/>
    <col min="9241" max="9241" width="8.85546875" style="1" customWidth="1"/>
    <col min="9242" max="9242" width="8.5703125" style="1" customWidth="1"/>
    <col min="9243" max="9475" width="18.28515625" style="1"/>
    <col min="9476" max="9476" width="5.28515625" style="1" customWidth="1"/>
    <col min="9477" max="9477" width="16.7109375" style="1" customWidth="1"/>
    <col min="9478" max="9478" width="8.42578125" style="1" customWidth="1"/>
    <col min="9479" max="9479" width="12.85546875" style="1" customWidth="1"/>
    <col min="9480" max="9480" width="11.28515625" style="1" customWidth="1"/>
    <col min="9481" max="9481" width="11" style="1" customWidth="1"/>
    <col min="9482" max="9482" width="8.42578125" style="1" customWidth="1"/>
    <col min="9483" max="9483" width="8.85546875" style="1" customWidth="1"/>
    <col min="9484" max="9484" width="7.140625" style="1" customWidth="1"/>
    <col min="9485" max="9485" width="5.7109375" style="1" customWidth="1"/>
    <col min="9486" max="9486" width="4" style="1" customWidth="1"/>
    <col min="9487" max="9487" width="7.7109375" style="1" customWidth="1"/>
    <col min="9488" max="9488" width="8.140625" style="1" customWidth="1"/>
    <col min="9489" max="9489" width="10.42578125" style="1" customWidth="1"/>
    <col min="9490" max="9490" width="12.140625" style="1" customWidth="1"/>
    <col min="9491" max="9491" width="14.42578125" style="1" customWidth="1"/>
    <col min="9492" max="9492" width="28.5703125" style="1" customWidth="1"/>
    <col min="9493" max="9493" width="12.28515625" style="1" customWidth="1"/>
    <col min="9494" max="9494" width="3.7109375" style="1" customWidth="1"/>
    <col min="9495" max="9495" width="11.7109375" style="1" customWidth="1"/>
    <col min="9496" max="9496" width="9.140625" style="1" customWidth="1"/>
    <col min="9497" max="9497" width="8.85546875" style="1" customWidth="1"/>
    <col min="9498" max="9498" width="8.5703125" style="1" customWidth="1"/>
    <col min="9499" max="9731" width="18.28515625" style="1"/>
    <col min="9732" max="9732" width="5.28515625" style="1" customWidth="1"/>
    <col min="9733" max="9733" width="16.7109375" style="1" customWidth="1"/>
    <col min="9734" max="9734" width="8.42578125" style="1" customWidth="1"/>
    <col min="9735" max="9735" width="12.85546875" style="1" customWidth="1"/>
    <col min="9736" max="9736" width="11.28515625" style="1" customWidth="1"/>
    <col min="9737" max="9737" width="11" style="1" customWidth="1"/>
    <col min="9738" max="9738" width="8.42578125" style="1" customWidth="1"/>
    <col min="9739" max="9739" width="8.85546875" style="1" customWidth="1"/>
    <col min="9740" max="9740" width="7.140625" style="1" customWidth="1"/>
    <col min="9741" max="9741" width="5.7109375" style="1" customWidth="1"/>
    <col min="9742" max="9742" width="4" style="1" customWidth="1"/>
    <col min="9743" max="9743" width="7.7109375" style="1" customWidth="1"/>
    <col min="9744" max="9744" width="8.140625" style="1" customWidth="1"/>
    <col min="9745" max="9745" width="10.42578125" style="1" customWidth="1"/>
    <col min="9746" max="9746" width="12.140625" style="1" customWidth="1"/>
    <col min="9747" max="9747" width="14.42578125" style="1" customWidth="1"/>
    <col min="9748" max="9748" width="28.5703125" style="1" customWidth="1"/>
    <col min="9749" max="9749" width="12.28515625" style="1" customWidth="1"/>
    <col min="9750" max="9750" width="3.7109375" style="1" customWidth="1"/>
    <col min="9751" max="9751" width="11.7109375" style="1" customWidth="1"/>
    <col min="9752" max="9752" width="9.140625" style="1" customWidth="1"/>
    <col min="9753" max="9753" width="8.85546875" style="1" customWidth="1"/>
    <col min="9754" max="9754" width="8.5703125" style="1" customWidth="1"/>
    <col min="9755" max="9987" width="18.28515625" style="1"/>
    <col min="9988" max="9988" width="5.28515625" style="1" customWidth="1"/>
    <col min="9989" max="9989" width="16.7109375" style="1" customWidth="1"/>
    <col min="9990" max="9990" width="8.42578125" style="1" customWidth="1"/>
    <col min="9991" max="9991" width="12.85546875" style="1" customWidth="1"/>
    <col min="9992" max="9992" width="11.28515625" style="1" customWidth="1"/>
    <col min="9993" max="9993" width="11" style="1" customWidth="1"/>
    <col min="9994" max="9994" width="8.42578125" style="1" customWidth="1"/>
    <col min="9995" max="9995" width="8.85546875" style="1" customWidth="1"/>
    <col min="9996" max="9996" width="7.140625" style="1" customWidth="1"/>
    <col min="9997" max="9997" width="5.7109375" style="1" customWidth="1"/>
    <col min="9998" max="9998" width="4" style="1" customWidth="1"/>
    <col min="9999" max="9999" width="7.7109375" style="1" customWidth="1"/>
    <col min="10000" max="10000" width="8.140625" style="1" customWidth="1"/>
    <col min="10001" max="10001" width="10.42578125" style="1" customWidth="1"/>
    <col min="10002" max="10002" width="12.140625" style="1" customWidth="1"/>
    <col min="10003" max="10003" width="14.42578125" style="1" customWidth="1"/>
    <col min="10004" max="10004" width="28.5703125" style="1" customWidth="1"/>
    <col min="10005" max="10005" width="12.28515625" style="1" customWidth="1"/>
    <col min="10006" max="10006" width="3.7109375" style="1" customWidth="1"/>
    <col min="10007" max="10007" width="11.7109375" style="1" customWidth="1"/>
    <col min="10008" max="10008" width="9.140625" style="1" customWidth="1"/>
    <col min="10009" max="10009" width="8.85546875" style="1" customWidth="1"/>
    <col min="10010" max="10010" width="8.5703125" style="1" customWidth="1"/>
    <col min="10011" max="10243" width="18.28515625" style="1"/>
    <col min="10244" max="10244" width="5.28515625" style="1" customWidth="1"/>
    <col min="10245" max="10245" width="16.7109375" style="1" customWidth="1"/>
    <col min="10246" max="10246" width="8.42578125" style="1" customWidth="1"/>
    <col min="10247" max="10247" width="12.85546875" style="1" customWidth="1"/>
    <col min="10248" max="10248" width="11.28515625" style="1" customWidth="1"/>
    <col min="10249" max="10249" width="11" style="1" customWidth="1"/>
    <col min="10250" max="10250" width="8.42578125" style="1" customWidth="1"/>
    <col min="10251" max="10251" width="8.85546875" style="1" customWidth="1"/>
    <col min="10252" max="10252" width="7.140625" style="1" customWidth="1"/>
    <col min="10253" max="10253" width="5.7109375" style="1" customWidth="1"/>
    <col min="10254" max="10254" width="4" style="1" customWidth="1"/>
    <col min="10255" max="10255" width="7.7109375" style="1" customWidth="1"/>
    <col min="10256" max="10256" width="8.140625" style="1" customWidth="1"/>
    <col min="10257" max="10257" width="10.42578125" style="1" customWidth="1"/>
    <col min="10258" max="10258" width="12.140625" style="1" customWidth="1"/>
    <col min="10259" max="10259" width="14.42578125" style="1" customWidth="1"/>
    <col min="10260" max="10260" width="28.5703125" style="1" customWidth="1"/>
    <col min="10261" max="10261" width="12.28515625" style="1" customWidth="1"/>
    <col min="10262" max="10262" width="3.7109375" style="1" customWidth="1"/>
    <col min="10263" max="10263" width="11.7109375" style="1" customWidth="1"/>
    <col min="10264" max="10264" width="9.140625" style="1" customWidth="1"/>
    <col min="10265" max="10265" width="8.85546875" style="1" customWidth="1"/>
    <col min="10266" max="10266" width="8.5703125" style="1" customWidth="1"/>
    <col min="10267" max="10499" width="18.28515625" style="1"/>
    <col min="10500" max="10500" width="5.28515625" style="1" customWidth="1"/>
    <col min="10501" max="10501" width="16.7109375" style="1" customWidth="1"/>
    <col min="10502" max="10502" width="8.42578125" style="1" customWidth="1"/>
    <col min="10503" max="10503" width="12.85546875" style="1" customWidth="1"/>
    <col min="10504" max="10504" width="11.28515625" style="1" customWidth="1"/>
    <col min="10505" max="10505" width="11" style="1" customWidth="1"/>
    <col min="10506" max="10506" width="8.42578125" style="1" customWidth="1"/>
    <col min="10507" max="10507" width="8.85546875" style="1" customWidth="1"/>
    <col min="10508" max="10508" width="7.140625" style="1" customWidth="1"/>
    <col min="10509" max="10509" width="5.7109375" style="1" customWidth="1"/>
    <col min="10510" max="10510" width="4" style="1" customWidth="1"/>
    <col min="10511" max="10511" width="7.7109375" style="1" customWidth="1"/>
    <col min="10512" max="10512" width="8.140625" style="1" customWidth="1"/>
    <col min="10513" max="10513" width="10.42578125" style="1" customWidth="1"/>
    <col min="10514" max="10514" width="12.140625" style="1" customWidth="1"/>
    <col min="10515" max="10515" width="14.42578125" style="1" customWidth="1"/>
    <col min="10516" max="10516" width="28.5703125" style="1" customWidth="1"/>
    <col min="10517" max="10517" width="12.28515625" style="1" customWidth="1"/>
    <col min="10518" max="10518" width="3.7109375" style="1" customWidth="1"/>
    <col min="10519" max="10519" width="11.7109375" style="1" customWidth="1"/>
    <col min="10520" max="10520" width="9.140625" style="1" customWidth="1"/>
    <col min="10521" max="10521" width="8.85546875" style="1" customWidth="1"/>
    <col min="10522" max="10522" width="8.5703125" style="1" customWidth="1"/>
    <col min="10523" max="10755" width="18.28515625" style="1"/>
    <col min="10756" max="10756" width="5.28515625" style="1" customWidth="1"/>
    <col min="10757" max="10757" width="16.7109375" style="1" customWidth="1"/>
    <col min="10758" max="10758" width="8.42578125" style="1" customWidth="1"/>
    <col min="10759" max="10759" width="12.85546875" style="1" customWidth="1"/>
    <col min="10760" max="10760" width="11.28515625" style="1" customWidth="1"/>
    <col min="10761" max="10761" width="11" style="1" customWidth="1"/>
    <col min="10762" max="10762" width="8.42578125" style="1" customWidth="1"/>
    <col min="10763" max="10763" width="8.85546875" style="1" customWidth="1"/>
    <col min="10764" max="10764" width="7.140625" style="1" customWidth="1"/>
    <col min="10765" max="10765" width="5.7109375" style="1" customWidth="1"/>
    <col min="10766" max="10766" width="4" style="1" customWidth="1"/>
    <col min="10767" max="10767" width="7.7109375" style="1" customWidth="1"/>
    <col min="10768" max="10768" width="8.140625" style="1" customWidth="1"/>
    <col min="10769" max="10769" width="10.42578125" style="1" customWidth="1"/>
    <col min="10770" max="10770" width="12.140625" style="1" customWidth="1"/>
    <col min="10771" max="10771" width="14.42578125" style="1" customWidth="1"/>
    <col min="10772" max="10772" width="28.5703125" style="1" customWidth="1"/>
    <col min="10773" max="10773" width="12.28515625" style="1" customWidth="1"/>
    <col min="10774" max="10774" width="3.7109375" style="1" customWidth="1"/>
    <col min="10775" max="10775" width="11.7109375" style="1" customWidth="1"/>
    <col min="10776" max="10776" width="9.140625" style="1" customWidth="1"/>
    <col min="10777" max="10777" width="8.85546875" style="1" customWidth="1"/>
    <col min="10778" max="10778" width="8.5703125" style="1" customWidth="1"/>
    <col min="10779" max="11011" width="18.28515625" style="1"/>
    <col min="11012" max="11012" width="5.28515625" style="1" customWidth="1"/>
    <col min="11013" max="11013" width="16.7109375" style="1" customWidth="1"/>
    <col min="11014" max="11014" width="8.42578125" style="1" customWidth="1"/>
    <col min="11015" max="11015" width="12.85546875" style="1" customWidth="1"/>
    <col min="11016" max="11016" width="11.28515625" style="1" customWidth="1"/>
    <col min="11017" max="11017" width="11" style="1" customWidth="1"/>
    <col min="11018" max="11018" width="8.42578125" style="1" customWidth="1"/>
    <col min="11019" max="11019" width="8.85546875" style="1" customWidth="1"/>
    <col min="11020" max="11020" width="7.140625" style="1" customWidth="1"/>
    <col min="11021" max="11021" width="5.7109375" style="1" customWidth="1"/>
    <col min="11022" max="11022" width="4" style="1" customWidth="1"/>
    <col min="11023" max="11023" width="7.7109375" style="1" customWidth="1"/>
    <col min="11024" max="11024" width="8.140625" style="1" customWidth="1"/>
    <col min="11025" max="11025" width="10.42578125" style="1" customWidth="1"/>
    <col min="11026" max="11026" width="12.140625" style="1" customWidth="1"/>
    <col min="11027" max="11027" width="14.42578125" style="1" customWidth="1"/>
    <col min="11028" max="11028" width="28.5703125" style="1" customWidth="1"/>
    <col min="11029" max="11029" width="12.28515625" style="1" customWidth="1"/>
    <col min="11030" max="11030" width="3.7109375" style="1" customWidth="1"/>
    <col min="11031" max="11031" width="11.7109375" style="1" customWidth="1"/>
    <col min="11032" max="11032" width="9.140625" style="1" customWidth="1"/>
    <col min="11033" max="11033" width="8.85546875" style="1" customWidth="1"/>
    <col min="11034" max="11034" width="8.5703125" style="1" customWidth="1"/>
    <col min="11035" max="11267" width="18.28515625" style="1"/>
    <col min="11268" max="11268" width="5.28515625" style="1" customWidth="1"/>
    <col min="11269" max="11269" width="16.7109375" style="1" customWidth="1"/>
    <col min="11270" max="11270" width="8.42578125" style="1" customWidth="1"/>
    <col min="11271" max="11271" width="12.85546875" style="1" customWidth="1"/>
    <col min="11272" max="11272" width="11.28515625" style="1" customWidth="1"/>
    <col min="11273" max="11273" width="11" style="1" customWidth="1"/>
    <col min="11274" max="11274" width="8.42578125" style="1" customWidth="1"/>
    <col min="11275" max="11275" width="8.85546875" style="1" customWidth="1"/>
    <col min="11276" max="11276" width="7.140625" style="1" customWidth="1"/>
    <col min="11277" max="11277" width="5.7109375" style="1" customWidth="1"/>
    <col min="11278" max="11278" width="4" style="1" customWidth="1"/>
    <col min="11279" max="11279" width="7.7109375" style="1" customWidth="1"/>
    <col min="11280" max="11280" width="8.140625" style="1" customWidth="1"/>
    <col min="11281" max="11281" width="10.42578125" style="1" customWidth="1"/>
    <col min="11282" max="11282" width="12.140625" style="1" customWidth="1"/>
    <col min="11283" max="11283" width="14.42578125" style="1" customWidth="1"/>
    <col min="11284" max="11284" width="28.5703125" style="1" customWidth="1"/>
    <col min="11285" max="11285" width="12.28515625" style="1" customWidth="1"/>
    <col min="11286" max="11286" width="3.7109375" style="1" customWidth="1"/>
    <col min="11287" max="11287" width="11.7109375" style="1" customWidth="1"/>
    <col min="11288" max="11288" width="9.140625" style="1" customWidth="1"/>
    <col min="11289" max="11289" width="8.85546875" style="1" customWidth="1"/>
    <col min="11290" max="11290" width="8.5703125" style="1" customWidth="1"/>
    <col min="11291" max="11523" width="18.28515625" style="1"/>
    <col min="11524" max="11524" width="5.28515625" style="1" customWidth="1"/>
    <col min="11525" max="11525" width="16.7109375" style="1" customWidth="1"/>
    <col min="11526" max="11526" width="8.42578125" style="1" customWidth="1"/>
    <col min="11527" max="11527" width="12.85546875" style="1" customWidth="1"/>
    <col min="11528" max="11528" width="11.28515625" style="1" customWidth="1"/>
    <col min="11529" max="11529" width="11" style="1" customWidth="1"/>
    <col min="11530" max="11530" width="8.42578125" style="1" customWidth="1"/>
    <col min="11531" max="11531" width="8.85546875" style="1" customWidth="1"/>
    <col min="11532" max="11532" width="7.140625" style="1" customWidth="1"/>
    <col min="11533" max="11533" width="5.7109375" style="1" customWidth="1"/>
    <col min="11534" max="11534" width="4" style="1" customWidth="1"/>
    <col min="11535" max="11535" width="7.7109375" style="1" customWidth="1"/>
    <col min="11536" max="11536" width="8.140625" style="1" customWidth="1"/>
    <col min="11537" max="11537" width="10.42578125" style="1" customWidth="1"/>
    <col min="11538" max="11538" width="12.140625" style="1" customWidth="1"/>
    <col min="11539" max="11539" width="14.42578125" style="1" customWidth="1"/>
    <col min="11540" max="11540" width="28.5703125" style="1" customWidth="1"/>
    <col min="11541" max="11541" width="12.28515625" style="1" customWidth="1"/>
    <col min="11542" max="11542" width="3.7109375" style="1" customWidth="1"/>
    <col min="11543" max="11543" width="11.7109375" style="1" customWidth="1"/>
    <col min="11544" max="11544" width="9.140625" style="1" customWidth="1"/>
    <col min="11545" max="11545" width="8.85546875" style="1" customWidth="1"/>
    <col min="11546" max="11546" width="8.5703125" style="1" customWidth="1"/>
    <col min="11547" max="11779" width="18.28515625" style="1"/>
    <col min="11780" max="11780" width="5.28515625" style="1" customWidth="1"/>
    <col min="11781" max="11781" width="16.7109375" style="1" customWidth="1"/>
    <col min="11782" max="11782" width="8.42578125" style="1" customWidth="1"/>
    <col min="11783" max="11783" width="12.85546875" style="1" customWidth="1"/>
    <col min="11784" max="11784" width="11.28515625" style="1" customWidth="1"/>
    <col min="11785" max="11785" width="11" style="1" customWidth="1"/>
    <col min="11786" max="11786" width="8.42578125" style="1" customWidth="1"/>
    <col min="11787" max="11787" width="8.85546875" style="1" customWidth="1"/>
    <col min="11788" max="11788" width="7.140625" style="1" customWidth="1"/>
    <col min="11789" max="11789" width="5.7109375" style="1" customWidth="1"/>
    <col min="11790" max="11790" width="4" style="1" customWidth="1"/>
    <col min="11791" max="11791" width="7.7109375" style="1" customWidth="1"/>
    <col min="11792" max="11792" width="8.140625" style="1" customWidth="1"/>
    <col min="11793" max="11793" width="10.42578125" style="1" customWidth="1"/>
    <col min="11794" max="11794" width="12.140625" style="1" customWidth="1"/>
    <col min="11795" max="11795" width="14.42578125" style="1" customWidth="1"/>
    <col min="11796" max="11796" width="28.5703125" style="1" customWidth="1"/>
    <col min="11797" max="11797" width="12.28515625" style="1" customWidth="1"/>
    <col min="11798" max="11798" width="3.7109375" style="1" customWidth="1"/>
    <col min="11799" max="11799" width="11.7109375" style="1" customWidth="1"/>
    <col min="11800" max="11800" width="9.140625" style="1" customWidth="1"/>
    <col min="11801" max="11801" width="8.85546875" style="1" customWidth="1"/>
    <col min="11802" max="11802" width="8.5703125" style="1" customWidth="1"/>
    <col min="11803" max="12035" width="18.28515625" style="1"/>
    <col min="12036" max="12036" width="5.28515625" style="1" customWidth="1"/>
    <col min="12037" max="12037" width="16.7109375" style="1" customWidth="1"/>
    <col min="12038" max="12038" width="8.42578125" style="1" customWidth="1"/>
    <col min="12039" max="12039" width="12.85546875" style="1" customWidth="1"/>
    <col min="12040" max="12040" width="11.28515625" style="1" customWidth="1"/>
    <col min="12041" max="12041" width="11" style="1" customWidth="1"/>
    <col min="12042" max="12042" width="8.42578125" style="1" customWidth="1"/>
    <col min="12043" max="12043" width="8.85546875" style="1" customWidth="1"/>
    <col min="12044" max="12044" width="7.140625" style="1" customWidth="1"/>
    <col min="12045" max="12045" width="5.7109375" style="1" customWidth="1"/>
    <col min="12046" max="12046" width="4" style="1" customWidth="1"/>
    <col min="12047" max="12047" width="7.7109375" style="1" customWidth="1"/>
    <col min="12048" max="12048" width="8.140625" style="1" customWidth="1"/>
    <col min="12049" max="12049" width="10.42578125" style="1" customWidth="1"/>
    <col min="12050" max="12050" width="12.140625" style="1" customWidth="1"/>
    <col min="12051" max="12051" width="14.42578125" style="1" customWidth="1"/>
    <col min="12052" max="12052" width="28.5703125" style="1" customWidth="1"/>
    <col min="12053" max="12053" width="12.28515625" style="1" customWidth="1"/>
    <col min="12054" max="12054" width="3.7109375" style="1" customWidth="1"/>
    <col min="12055" max="12055" width="11.7109375" style="1" customWidth="1"/>
    <col min="12056" max="12056" width="9.140625" style="1" customWidth="1"/>
    <col min="12057" max="12057" width="8.85546875" style="1" customWidth="1"/>
    <col min="12058" max="12058" width="8.5703125" style="1" customWidth="1"/>
    <col min="12059" max="12291" width="18.28515625" style="1"/>
    <col min="12292" max="12292" width="5.28515625" style="1" customWidth="1"/>
    <col min="12293" max="12293" width="16.7109375" style="1" customWidth="1"/>
    <col min="12294" max="12294" width="8.42578125" style="1" customWidth="1"/>
    <col min="12295" max="12295" width="12.85546875" style="1" customWidth="1"/>
    <col min="12296" max="12296" width="11.28515625" style="1" customWidth="1"/>
    <col min="12297" max="12297" width="11" style="1" customWidth="1"/>
    <col min="12298" max="12298" width="8.42578125" style="1" customWidth="1"/>
    <col min="12299" max="12299" width="8.85546875" style="1" customWidth="1"/>
    <col min="12300" max="12300" width="7.140625" style="1" customWidth="1"/>
    <col min="12301" max="12301" width="5.7109375" style="1" customWidth="1"/>
    <col min="12302" max="12302" width="4" style="1" customWidth="1"/>
    <col min="12303" max="12303" width="7.7109375" style="1" customWidth="1"/>
    <col min="12304" max="12304" width="8.140625" style="1" customWidth="1"/>
    <col min="12305" max="12305" width="10.42578125" style="1" customWidth="1"/>
    <col min="12306" max="12306" width="12.140625" style="1" customWidth="1"/>
    <col min="12307" max="12307" width="14.42578125" style="1" customWidth="1"/>
    <col min="12308" max="12308" width="28.5703125" style="1" customWidth="1"/>
    <col min="12309" max="12309" width="12.28515625" style="1" customWidth="1"/>
    <col min="12310" max="12310" width="3.7109375" style="1" customWidth="1"/>
    <col min="12311" max="12311" width="11.7109375" style="1" customWidth="1"/>
    <col min="12312" max="12312" width="9.140625" style="1" customWidth="1"/>
    <col min="12313" max="12313" width="8.85546875" style="1" customWidth="1"/>
    <col min="12314" max="12314" width="8.5703125" style="1" customWidth="1"/>
    <col min="12315" max="12547" width="18.28515625" style="1"/>
    <col min="12548" max="12548" width="5.28515625" style="1" customWidth="1"/>
    <col min="12549" max="12549" width="16.7109375" style="1" customWidth="1"/>
    <col min="12550" max="12550" width="8.42578125" style="1" customWidth="1"/>
    <col min="12551" max="12551" width="12.85546875" style="1" customWidth="1"/>
    <col min="12552" max="12552" width="11.28515625" style="1" customWidth="1"/>
    <col min="12553" max="12553" width="11" style="1" customWidth="1"/>
    <col min="12554" max="12554" width="8.42578125" style="1" customWidth="1"/>
    <col min="12555" max="12555" width="8.85546875" style="1" customWidth="1"/>
    <col min="12556" max="12556" width="7.140625" style="1" customWidth="1"/>
    <col min="12557" max="12557" width="5.7109375" style="1" customWidth="1"/>
    <col min="12558" max="12558" width="4" style="1" customWidth="1"/>
    <col min="12559" max="12559" width="7.7109375" style="1" customWidth="1"/>
    <col min="12560" max="12560" width="8.140625" style="1" customWidth="1"/>
    <col min="12561" max="12561" width="10.42578125" style="1" customWidth="1"/>
    <col min="12562" max="12562" width="12.140625" style="1" customWidth="1"/>
    <col min="12563" max="12563" width="14.42578125" style="1" customWidth="1"/>
    <col min="12564" max="12564" width="28.5703125" style="1" customWidth="1"/>
    <col min="12565" max="12565" width="12.28515625" style="1" customWidth="1"/>
    <col min="12566" max="12566" width="3.7109375" style="1" customWidth="1"/>
    <col min="12567" max="12567" width="11.7109375" style="1" customWidth="1"/>
    <col min="12568" max="12568" width="9.140625" style="1" customWidth="1"/>
    <col min="12569" max="12569" width="8.85546875" style="1" customWidth="1"/>
    <col min="12570" max="12570" width="8.5703125" style="1" customWidth="1"/>
    <col min="12571" max="12803" width="18.28515625" style="1"/>
    <col min="12804" max="12804" width="5.28515625" style="1" customWidth="1"/>
    <col min="12805" max="12805" width="16.7109375" style="1" customWidth="1"/>
    <col min="12806" max="12806" width="8.42578125" style="1" customWidth="1"/>
    <col min="12807" max="12807" width="12.85546875" style="1" customWidth="1"/>
    <col min="12808" max="12808" width="11.28515625" style="1" customWidth="1"/>
    <col min="12809" max="12809" width="11" style="1" customWidth="1"/>
    <col min="12810" max="12810" width="8.42578125" style="1" customWidth="1"/>
    <col min="12811" max="12811" width="8.85546875" style="1" customWidth="1"/>
    <col min="12812" max="12812" width="7.140625" style="1" customWidth="1"/>
    <col min="12813" max="12813" width="5.7109375" style="1" customWidth="1"/>
    <col min="12814" max="12814" width="4" style="1" customWidth="1"/>
    <col min="12815" max="12815" width="7.7109375" style="1" customWidth="1"/>
    <col min="12816" max="12816" width="8.140625" style="1" customWidth="1"/>
    <col min="12817" max="12817" width="10.42578125" style="1" customWidth="1"/>
    <col min="12818" max="12818" width="12.140625" style="1" customWidth="1"/>
    <col min="12819" max="12819" width="14.42578125" style="1" customWidth="1"/>
    <col min="12820" max="12820" width="28.5703125" style="1" customWidth="1"/>
    <col min="12821" max="12821" width="12.28515625" style="1" customWidth="1"/>
    <col min="12822" max="12822" width="3.7109375" style="1" customWidth="1"/>
    <col min="12823" max="12823" width="11.7109375" style="1" customWidth="1"/>
    <col min="12824" max="12824" width="9.140625" style="1" customWidth="1"/>
    <col min="12825" max="12825" width="8.85546875" style="1" customWidth="1"/>
    <col min="12826" max="12826" width="8.5703125" style="1" customWidth="1"/>
    <col min="12827" max="13059" width="18.28515625" style="1"/>
    <col min="13060" max="13060" width="5.28515625" style="1" customWidth="1"/>
    <col min="13061" max="13061" width="16.7109375" style="1" customWidth="1"/>
    <col min="13062" max="13062" width="8.42578125" style="1" customWidth="1"/>
    <col min="13063" max="13063" width="12.85546875" style="1" customWidth="1"/>
    <col min="13064" max="13064" width="11.28515625" style="1" customWidth="1"/>
    <col min="13065" max="13065" width="11" style="1" customWidth="1"/>
    <col min="13066" max="13066" width="8.42578125" style="1" customWidth="1"/>
    <col min="13067" max="13067" width="8.85546875" style="1" customWidth="1"/>
    <col min="13068" max="13068" width="7.140625" style="1" customWidth="1"/>
    <col min="13069" max="13069" width="5.7109375" style="1" customWidth="1"/>
    <col min="13070" max="13070" width="4" style="1" customWidth="1"/>
    <col min="13071" max="13071" width="7.7109375" style="1" customWidth="1"/>
    <col min="13072" max="13072" width="8.140625" style="1" customWidth="1"/>
    <col min="13073" max="13073" width="10.42578125" style="1" customWidth="1"/>
    <col min="13074" max="13074" width="12.140625" style="1" customWidth="1"/>
    <col min="13075" max="13075" width="14.42578125" style="1" customWidth="1"/>
    <col min="13076" max="13076" width="28.5703125" style="1" customWidth="1"/>
    <col min="13077" max="13077" width="12.28515625" style="1" customWidth="1"/>
    <col min="13078" max="13078" width="3.7109375" style="1" customWidth="1"/>
    <col min="13079" max="13079" width="11.7109375" style="1" customWidth="1"/>
    <col min="13080" max="13080" width="9.140625" style="1" customWidth="1"/>
    <col min="13081" max="13081" width="8.85546875" style="1" customWidth="1"/>
    <col min="13082" max="13082" width="8.5703125" style="1" customWidth="1"/>
    <col min="13083" max="13315" width="18.28515625" style="1"/>
    <col min="13316" max="13316" width="5.28515625" style="1" customWidth="1"/>
    <col min="13317" max="13317" width="16.7109375" style="1" customWidth="1"/>
    <col min="13318" max="13318" width="8.42578125" style="1" customWidth="1"/>
    <col min="13319" max="13319" width="12.85546875" style="1" customWidth="1"/>
    <col min="13320" max="13320" width="11.28515625" style="1" customWidth="1"/>
    <col min="13321" max="13321" width="11" style="1" customWidth="1"/>
    <col min="13322" max="13322" width="8.42578125" style="1" customWidth="1"/>
    <col min="13323" max="13323" width="8.85546875" style="1" customWidth="1"/>
    <col min="13324" max="13324" width="7.140625" style="1" customWidth="1"/>
    <col min="13325" max="13325" width="5.7109375" style="1" customWidth="1"/>
    <col min="13326" max="13326" width="4" style="1" customWidth="1"/>
    <col min="13327" max="13327" width="7.7109375" style="1" customWidth="1"/>
    <col min="13328" max="13328" width="8.140625" style="1" customWidth="1"/>
    <col min="13329" max="13329" width="10.42578125" style="1" customWidth="1"/>
    <col min="13330" max="13330" width="12.140625" style="1" customWidth="1"/>
    <col min="13331" max="13331" width="14.42578125" style="1" customWidth="1"/>
    <col min="13332" max="13332" width="28.5703125" style="1" customWidth="1"/>
    <col min="13333" max="13333" width="12.28515625" style="1" customWidth="1"/>
    <col min="13334" max="13334" width="3.7109375" style="1" customWidth="1"/>
    <col min="13335" max="13335" width="11.7109375" style="1" customWidth="1"/>
    <col min="13336" max="13336" width="9.140625" style="1" customWidth="1"/>
    <col min="13337" max="13337" width="8.85546875" style="1" customWidth="1"/>
    <col min="13338" max="13338" width="8.5703125" style="1" customWidth="1"/>
    <col min="13339" max="13571" width="18.28515625" style="1"/>
    <col min="13572" max="13572" width="5.28515625" style="1" customWidth="1"/>
    <col min="13573" max="13573" width="16.7109375" style="1" customWidth="1"/>
    <col min="13574" max="13574" width="8.42578125" style="1" customWidth="1"/>
    <col min="13575" max="13575" width="12.85546875" style="1" customWidth="1"/>
    <col min="13576" max="13576" width="11.28515625" style="1" customWidth="1"/>
    <col min="13577" max="13577" width="11" style="1" customWidth="1"/>
    <col min="13578" max="13578" width="8.42578125" style="1" customWidth="1"/>
    <col min="13579" max="13579" width="8.85546875" style="1" customWidth="1"/>
    <col min="13580" max="13580" width="7.140625" style="1" customWidth="1"/>
    <col min="13581" max="13581" width="5.7109375" style="1" customWidth="1"/>
    <col min="13582" max="13582" width="4" style="1" customWidth="1"/>
    <col min="13583" max="13583" width="7.7109375" style="1" customWidth="1"/>
    <col min="13584" max="13584" width="8.140625" style="1" customWidth="1"/>
    <col min="13585" max="13585" width="10.42578125" style="1" customWidth="1"/>
    <col min="13586" max="13586" width="12.140625" style="1" customWidth="1"/>
    <col min="13587" max="13587" width="14.42578125" style="1" customWidth="1"/>
    <col min="13588" max="13588" width="28.5703125" style="1" customWidth="1"/>
    <col min="13589" max="13589" width="12.28515625" style="1" customWidth="1"/>
    <col min="13590" max="13590" width="3.7109375" style="1" customWidth="1"/>
    <col min="13591" max="13591" width="11.7109375" style="1" customWidth="1"/>
    <col min="13592" max="13592" width="9.140625" style="1" customWidth="1"/>
    <col min="13593" max="13593" width="8.85546875" style="1" customWidth="1"/>
    <col min="13594" max="13594" width="8.5703125" style="1" customWidth="1"/>
    <col min="13595" max="13827" width="18.28515625" style="1"/>
    <col min="13828" max="13828" width="5.28515625" style="1" customWidth="1"/>
    <col min="13829" max="13829" width="16.7109375" style="1" customWidth="1"/>
    <col min="13830" max="13830" width="8.42578125" style="1" customWidth="1"/>
    <col min="13831" max="13831" width="12.85546875" style="1" customWidth="1"/>
    <col min="13832" max="13832" width="11.28515625" style="1" customWidth="1"/>
    <col min="13833" max="13833" width="11" style="1" customWidth="1"/>
    <col min="13834" max="13834" width="8.42578125" style="1" customWidth="1"/>
    <col min="13835" max="13835" width="8.85546875" style="1" customWidth="1"/>
    <col min="13836" max="13836" width="7.140625" style="1" customWidth="1"/>
    <col min="13837" max="13837" width="5.7109375" style="1" customWidth="1"/>
    <col min="13838" max="13838" width="4" style="1" customWidth="1"/>
    <col min="13839" max="13839" width="7.7109375" style="1" customWidth="1"/>
    <col min="13840" max="13840" width="8.140625" style="1" customWidth="1"/>
    <col min="13841" max="13841" width="10.42578125" style="1" customWidth="1"/>
    <col min="13842" max="13842" width="12.140625" style="1" customWidth="1"/>
    <col min="13843" max="13843" width="14.42578125" style="1" customWidth="1"/>
    <col min="13844" max="13844" width="28.5703125" style="1" customWidth="1"/>
    <col min="13845" max="13845" width="12.28515625" style="1" customWidth="1"/>
    <col min="13846" max="13846" width="3.7109375" style="1" customWidth="1"/>
    <col min="13847" max="13847" width="11.7109375" style="1" customWidth="1"/>
    <col min="13848" max="13848" width="9.140625" style="1" customWidth="1"/>
    <col min="13849" max="13849" width="8.85546875" style="1" customWidth="1"/>
    <col min="13850" max="13850" width="8.5703125" style="1" customWidth="1"/>
    <col min="13851" max="14083" width="18.28515625" style="1"/>
    <col min="14084" max="14084" width="5.28515625" style="1" customWidth="1"/>
    <col min="14085" max="14085" width="16.7109375" style="1" customWidth="1"/>
    <col min="14086" max="14086" width="8.42578125" style="1" customWidth="1"/>
    <col min="14087" max="14087" width="12.85546875" style="1" customWidth="1"/>
    <col min="14088" max="14088" width="11.28515625" style="1" customWidth="1"/>
    <col min="14089" max="14089" width="11" style="1" customWidth="1"/>
    <col min="14090" max="14090" width="8.42578125" style="1" customWidth="1"/>
    <col min="14091" max="14091" width="8.85546875" style="1" customWidth="1"/>
    <col min="14092" max="14092" width="7.140625" style="1" customWidth="1"/>
    <col min="14093" max="14093" width="5.7109375" style="1" customWidth="1"/>
    <col min="14094" max="14094" width="4" style="1" customWidth="1"/>
    <col min="14095" max="14095" width="7.7109375" style="1" customWidth="1"/>
    <col min="14096" max="14096" width="8.140625" style="1" customWidth="1"/>
    <col min="14097" max="14097" width="10.42578125" style="1" customWidth="1"/>
    <col min="14098" max="14098" width="12.140625" style="1" customWidth="1"/>
    <col min="14099" max="14099" width="14.42578125" style="1" customWidth="1"/>
    <col min="14100" max="14100" width="28.5703125" style="1" customWidth="1"/>
    <col min="14101" max="14101" width="12.28515625" style="1" customWidth="1"/>
    <col min="14102" max="14102" width="3.7109375" style="1" customWidth="1"/>
    <col min="14103" max="14103" width="11.7109375" style="1" customWidth="1"/>
    <col min="14104" max="14104" width="9.140625" style="1" customWidth="1"/>
    <col min="14105" max="14105" width="8.85546875" style="1" customWidth="1"/>
    <col min="14106" max="14106" width="8.5703125" style="1" customWidth="1"/>
    <col min="14107" max="14339" width="18.28515625" style="1"/>
    <col min="14340" max="14340" width="5.28515625" style="1" customWidth="1"/>
    <col min="14341" max="14341" width="16.7109375" style="1" customWidth="1"/>
    <col min="14342" max="14342" width="8.42578125" style="1" customWidth="1"/>
    <col min="14343" max="14343" width="12.85546875" style="1" customWidth="1"/>
    <col min="14344" max="14344" width="11.28515625" style="1" customWidth="1"/>
    <col min="14345" max="14345" width="11" style="1" customWidth="1"/>
    <col min="14346" max="14346" width="8.42578125" style="1" customWidth="1"/>
    <col min="14347" max="14347" width="8.85546875" style="1" customWidth="1"/>
    <col min="14348" max="14348" width="7.140625" style="1" customWidth="1"/>
    <col min="14349" max="14349" width="5.7109375" style="1" customWidth="1"/>
    <col min="14350" max="14350" width="4" style="1" customWidth="1"/>
    <col min="14351" max="14351" width="7.7109375" style="1" customWidth="1"/>
    <col min="14352" max="14352" width="8.140625" style="1" customWidth="1"/>
    <col min="14353" max="14353" width="10.42578125" style="1" customWidth="1"/>
    <col min="14354" max="14354" width="12.140625" style="1" customWidth="1"/>
    <col min="14355" max="14355" width="14.42578125" style="1" customWidth="1"/>
    <col min="14356" max="14356" width="28.5703125" style="1" customWidth="1"/>
    <col min="14357" max="14357" width="12.28515625" style="1" customWidth="1"/>
    <col min="14358" max="14358" width="3.7109375" style="1" customWidth="1"/>
    <col min="14359" max="14359" width="11.7109375" style="1" customWidth="1"/>
    <col min="14360" max="14360" width="9.140625" style="1" customWidth="1"/>
    <col min="14361" max="14361" width="8.85546875" style="1" customWidth="1"/>
    <col min="14362" max="14362" width="8.5703125" style="1" customWidth="1"/>
    <col min="14363" max="14595" width="18.28515625" style="1"/>
    <col min="14596" max="14596" width="5.28515625" style="1" customWidth="1"/>
    <col min="14597" max="14597" width="16.7109375" style="1" customWidth="1"/>
    <col min="14598" max="14598" width="8.42578125" style="1" customWidth="1"/>
    <col min="14599" max="14599" width="12.85546875" style="1" customWidth="1"/>
    <col min="14600" max="14600" width="11.28515625" style="1" customWidth="1"/>
    <col min="14601" max="14601" width="11" style="1" customWidth="1"/>
    <col min="14602" max="14602" width="8.42578125" style="1" customWidth="1"/>
    <col min="14603" max="14603" width="8.85546875" style="1" customWidth="1"/>
    <col min="14604" max="14604" width="7.140625" style="1" customWidth="1"/>
    <col min="14605" max="14605" width="5.7109375" style="1" customWidth="1"/>
    <col min="14606" max="14606" width="4" style="1" customWidth="1"/>
    <col min="14607" max="14607" width="7.7109375" style="1" customWidth="1"/>
    <col min="14608" max="14608" width="8.140625" style="1" customWidth="1"/>
    <col min="14609" max="14609" width="10.42578125" style="1" customWidth="1"/>
    <col min="14610" max="14610" width="12.140625" style="1" customWidth="1"/>
    <col min="14611" max="14611" width="14.42578125" style="1" customWidth="1"/>
    <col min="14612" max="14612" width="28.5703125" style="1" customWidth="1"/>
    <col min="14613" max="14613" width="12.28515625" style="1" customWidth="1"/>
    <col min="14614" max="14614" width="3.7109375" style="1" customWidth="1"/>
    <col min="14615" max="14615" width="11.7109375" style="1" customWidth="1"/>
    <col min="14616" max="14616" width="9.140625" style="1" customWidth="1"/>
    <col min="14617" max="14617" width="8.85546875" style="1" customWidth="1"/>
    <col min="14618" max="14618" width="8.5703125" style="1" customWidth="1"/>
    <col min="14619" max="14851" width="18.28515625" style="1"/>
    <col min="14852" max="14852" width="5.28515625" style="1" customWidth="1"/>
    <col min="14853" max="14853" width="16.7109375" style="1" customWidth="1"/>
    <col min="14854" max="14854" width="8.42578125" style="1" customWidth="1"/>
    <col min="14855" max="14855" width="12.85546875" style="1" customWidth="1"/>
    <col min="14856" max="14856" width="11.28515625" style="1" customWidth="1"/>
    <col min="14857" max="14857" width="11" style="1" customWidth="1"/>
    <col min="14858" max="14858" width="8.42578125" style="1" customWidth="1"/>
    <col min="14859" max="14859" width="8.85546875" style="1" customWidth="1"/>
    <col min="14860" max="14860" width="7.140625" style="1" customWidth="1"/>
    <col min="14861" max="14861" width="5.7109375" style="1" customWidth="1"/>
    <col min="14862" max="14862" width="4" style="1" customWidth="1"/>
    <col min="14863" max="14863" width="7.7109375" style="1" customWidth="1"/>
    <col min="14864" max="14864" width="8.140625" style="1" customWidth="1"/>
    <col min="14865" max="14865" width="10.42578125" style="1" customWidth="1"/>
    <col min="14866" max="14866" width="12.140625" style="1" customWidth="1"/>
    <col min="14867" max="14867" width="14.42578125" style="1" customWidth="1"/>
    <col min="14868" max="14868" width="28.5703125" style="1" customWidth="1"/>
    <col min="14869" max="14869" width="12.28515625" style="1" customWidth="1"/>
    <col min="14870" max="14870" width="3.7109375" style="1" customWidth="1"/>
    <col min="14871" max="14871" width="11.7109375" style="1" customWidth="1"/>
    <col min="14872" max="14872" width="9.140625" style="1" customWidth="1"/>
    <col min="14873" max="14873" width="8.85546875" style="1" customWidth="1"/>
    <col min="14874" max="14874" width="8.5703125" style="1" customWidth="1"/>
    <col min="14875" max="15107" width="18.28515625" style="1"/>
    <col min="15108" max="15108" width="5.28515625" style="1" customWidth="1"/>
    <col min="15109" max="15109" width="16.7109375" style="1" customWidth="1"/>
    <col min="15110" max="15110" width="8.42578125" style="1" customWidth="1"/>
    <col min="15111" max="15111" width="12.85546875" style="1" customWidth="1"/>
    <col min="15112" max="15112" width="11.28515625" style="1" customWidth="1"/>
    <col min="15113" max="15113" width="11" style="1" customWidth="1"/>
    <col min="15114" max="15114" width="8.42578125" style="1" customWidth="1"/>
    <col min="15115" max="15115" width="8.85546875" style="1" customWidth="1"/>
    <col min="15116" max="15116" width="7.140625" style="1" customWidth="1"/>
    <col min="15117" max="15117" width="5.7109375" style="1" customWidth="1"/>
    <col min="15118" max="15118" width="4" style="1" customWidth="1"/>
    <col min="15119" max="15119" width="7.7109375" style="1" customWidth="1"/>
    <col min="15120" max="15120" width="8.140625" style="1" customWidth="1"/>
    <col min="15121" max="15121" width="10.42578125" style="1" customWidth="1"/>
    <col min="15122" max="15122" width="12.140625" style="1" customWidth="1"/>
    <col min="15123" max="15123" width="14.42578125" style="1" customWidth="1"/>
    <col min="15124" max="15124" width="28.5703125" style="1" customWidth="1"/>
    <col min="15125" max="15125" width="12.28515625" style="1" customWidth="1"/>
    <col min="15126" max="15126" width="3.7109375" style="1" customWidth="1"/>
    <col min="15127" max="15127" width="11.7109375" style="1" customWidth="1"/>
    <col min="15128" max="15128" width="9.140625" style="1" customWidth="1"/>
    <col min="15129" max="15129" width="8.85546875" style="1" customWidth="1"/>
    <col min="15130" max="15130" width="8.5703125" style="1" customWidth="1"/>
    <col min="15131" max="15363" width="18.28515625" style="1"/>
    <col min="15364" max="15364" width="5.28515625" style="1" customWidth="1"/>
    <col min="15365" max="15365" width="16.7109375" style="1" customWidth="1"/>
    <col min="15366" max="15366" width="8.42578125" style="1" customWidth="1"/>
    <col min="15367" max="15367" width="12.85546875" style="1" customWidth="1"/>
    <col min="15368" max="15368" width="11.28515625" style="1" customWidth="1"/>
    <col min="15369" max="15369" width="11" style="1" customWidth="1"/>
    <col min="15370" max="15370" width="8.42578125" style="1" customWidth="1"/>
    <col min="15371" max="15371" width="8.85546875" style="1" customWidth="1"/>
    <col min="15372" max="15372" width="7.140625" style="1" customWidth="1"/>
    <col min="15373" max="15373" width="5.7109375" style="1" customWidth="1"/>
    <col min="15374" max="15374" width="4" style="1" customWidth="1"/>
    <col min="15375" max="15375" width="7.7109375" style="1" customWidth="1"/>
    <col min="15376" max="15376" width="8.140625" style="1" customWidth="1"/>
    <col min="15377" max="15377" width="10.42578125" style="1" customWidth="1"/>
    <col min="15378" max="15378" width="12.140625" style="1" customWidth="1"/>
    <col min="15379" max="15379" width="14.42578125" style="1" customWidth="1"/>
    <col min="15380" max="15380" width="28.5703125" style="1" customWidth="1"/>
    <col min="15381" max="15381" width="12.28515625" style="1" customWidth="1"/>
    <col min="15382" max="15382" width="3.7109375" style="1" customWidth="1"/>
    <col min="15383" max="15383" width="11.7109375" style="1" customWidth="1"/>
    <col min="15384" max="15384" width="9.140625" style="1" customWidth="1"/>
    <col min="15385" max="15385" width="8.85546875" style="1" customWidth="1"/>
    <col min="15386" max="15386" width="8.5703125" style="1" customWidth="1"/>
    <col min="15387" max="15619" width="18.28515625" style="1"/>
    <col min="15620" max="15620" width="5.28515625" style="1" customWidth="1"/>
    <col min="15621" max="15621" width="16.7109375" style="1" customWidth="1"/>
    <col min="15622" max="15622" width="8.42578125" style="1" customWidth="1"/>
    <col min="15623" max="15623" width="12.85546875" style="1" customWidth="1"/>
    <col min="15624" max="15624" width="11.28515625" style="1" customWidth="1"/>
    <col min="15625" max="15625" width="11" style="1" customWidth="1"/>
    <col min="15626" max="15626" width="8.42578125" style="1" customWidth="1"/>
    <col min="15627" max="15627" width="8.85546875" style="1" customWidth="1"/>
    <col min="15628" max="15628" width="7.140625" style="1" customWidth="1"/>
    <col min="15629" max="15629" width="5.7109375" style="1" customWidth="1"/>
    <col min="15630" max="15630" width="4" style="1" customWidth="1"/>
    <col min="15631" max="15631" width="7.7109375" style="1" customWidth="1"/>
    <col min="15632" max="15632" width="8.140625" style="1" customWidth="1"/>
    <col min="15633" max="15633" width="10.42578125" style="1" customWidth="1"/>
    <col min="15634" max="15634" width="12.140625" style="1" customWidth="1"/>
    <col min="15635" max="15635" width="14.42578125" style="1" customWidth="1"/>
    <col min="15636" max="15636" width="28.5703125" style="1" customWidth="1"/>
    <col min="15637" max="15637" width="12.28515625" style="1" customWidth="1"/>
    <col min="15638" max="15638" width="3.7109375" style="1" customWidth="1"/>
    <col min="15639" max="15639" width="11.7109375" style="1" customWidth="1"/>
    <col min="15640" max="15640" width="9.140625" style="1" customWidth="1"/>
    <col min="15641" max="15641" width="8.85546875" style="1" customWidth="1"/>
    <col min="15642" max="15642" width="8.5703125" style="1" customWidth="1"/>
    <col min="15643" max="15875" width="18.28515625" style="1"/>
    <col min="15876" max="15876" width="5.28515625" style="1" customWidth="1"/>
    <col min="15877" max="15877" width="16.7109375" style="1" customWidth="1"/>
    <col min="15878" max="15878" width="8.42578125" style="1" customWidth="1"/>
    <col min="15879" max="15879" width="12.85546875" style="1" customWidth="1"/>
    <col min="15880" max="15880" width="11.28515625" style="1" customWidth="1"/>
    <col min="15881" max="15881" width="11" style="1" customWidth="1"/>
    <col min="15882" max="15882" width="8.42578125" style="1" customWidth="1"/>
    <col min="15883" max="15883" width="8.85546875" style="1" customWidth="1"/>
    <col min="15884" max="15884" width="7.140625" style="1" customWidth="1"/>
    <col min="15885" max="15885" width="5.7109375" style="1" customWidth="1"/>
    <col min="15886" max="15886" width="4" style="1" customWidth="1"/>
    <col min="15887" max="15887" width="7.7109375" style="1" customWidth="1"/>
    <col min="15888" max="15888" width="8.140625" style="1" customWidth="1"/>
    <col min="15889" max="15889" width="10.42578125" style="1" customWidth="1"/>
    <col min="15890" max="15890" width="12.140625" style="1" customWidth="1"/>
    <col min="15891" max="15891" width="14.42578125" style="1" customWidth="1"/>
    <col min="15892" max="15892" width="28.5703125" style="1" customWidth="1"/>
    <col min="15893" max="15893" width="12.28515625" style="1" customWidth="1"/>
    <col min="15894" max="15894" width="3.7109375" style="1" customWidth="1"/>
    <col min="15895" max="15895" width="11.7109375" style="1" customWidth="1"/>
    <col min="15896" max="15896" width="9.140625" style="1" customWidth="1"/>
    <col min="15897" max="15897" width="8.85546875" style="1" customWidth="1"/>
    <col min="15898" max="15898" width="8.5703125" style="1" customWidth="1"/>
    <col min="15899" max="16131" width="18.28515625" style="1"/>
    <col min="16132" max="16132" width="5.28515625" style="1" customWidth="1"/>
    <col min="16133" max="16133" width="16.7109375" style="1" customWidth="1"/>
    <col min="16134" max="16134" width="8.42578125" style="1" customWidth="1"/>
    <col min="16135" max="16135" width="12.85546875" style="1" customWidth="1"/>
    <col min="16136" max="16136" width="11.28515625" style="1" customWidth="1"/>
    <col min="16137" max="16137" width="11" style="1" customWidth="1"/>
    <col min="16138" max="16138" width="8.42578125" style="1" customWidth="1"/>
    <col min="16139" max="16139" width="8.85546875" style="1" customWidth="1"/>
    <col min="16140" max="16140" width="7.140625" style="1" customWidth="1"/>
    <col min="16141" max="16141" width="5.7109375" style="1" customWidth="1"/>
    <col min="16142" max="16142" width="4" style="1" customWidth="1"/>
    <col min="16143" max="16143" width="7.7109375" style="1" customWidth="1"/>
    <col min="16144" max="16144" width="8.140625" style="1" customWidth="1"/>
    <col min="16145" max="16145" width="10.42578125" style="1" customWidth="1"/>
    <col min="16146" max="16146" width="12.140625" style="1" customWidth="1"/>
    <col min="16147" max="16147" width="14.42578125" style="1" customWidth="1"/>
    <col min="16148" max="16148" width="28.5703125" style="1" customWidth="1"/>
    <col min="16149" max="16149" width="12.28515625" style="1" customWidth="1"/>
    <col min="16150" max="16150" width="3.7109375" style="1" customWidth="1"/>
    <col min="16151" max="16151" width="11.7109375" style="1" customWidth="1"/>
    <col min="16152" max="16152" width="9.140625" style="1" customWidth="1"/>
    <col min="16153" max="16153" width="8.85546875" style="1" customWidth="1"/>
    <col min="16154" max="16154" width="8.5703125" style="1" customWidth="1"/>
    <col min="16155" max="16384" width="18.28515625" style="1"/>
  </cols>
  <sheetData>
    <row r="1" spans="1:26" ht="57.75" customHeight="1" thickBot="1" x14ac:dyDescent="0.25">
      <c r="A1" s="603"/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3"/>
      <c r="N1" s="603"/>
      <c r="O1" s="603"/>
      <c r="P1" s="603"/>
      <c r="Q1" s="603"/>
      <c r="R1" s="603"/>
      <c r="S1" s="603"/>
      <c r="T1" s="603"/>
      <c r="U1" s="603"/>
    </row>
    <row r="2" spans="1:26" ht="107.25" customHeight="1" thickBot="1" x14ac:dyDescent="0.25">
      <c r="A2" s="631" t="s">
        <v>1340</v>
      </c>
      <c r="B2" s="632"/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2"/>
      <c r="P2" s="632"/>
      <c r="Q2" s="632"/>
      <c r="R2" s="632"/>
      <c r="S2" s="632"/>
      <c r="T2" s="632"/>
      <c r="U2" s="633"/>
      <c r="W2" s="2"/>
      <c r="X2" s="2"/>
      <c r="Y2" s="2"/>
      <c r="Z2" s="2"/>
    </row>
    <row r="3" spans="1:26" s="6" customFormat="1" ht="31.9" customHeight="1" thickBot="1" x14ac:dyDescent="0.3">
      <c r="A3" s="3" t="s">
        <v>0</v>
      </c>
      <c r="B3" s="4" t="s">
        <v>1</v>
      </c>
      <c r="C3" s="4" t="s">
        <v>2</v>
      </c>
      <c r="D3" s="4" t="s">
        <v>1341</v>
      </c>
      <c r="E3" s="4" t="s">
        <v>1342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17</v>
      </c>
      <c r="U3" s="5" t="s">
        <v>18</v>
      </c>
      <c r="W3" s="7" t="s">
        <v>19</v>
      </c>
      <c r="X3" s="8" t="s">
        <v>20</v>
      </c>
      <c r="Y3" s="8" t="s">
        <v>21</v>
      </c>
      <c r="Z3" s="9" t="s">
        <v>22</v>
      </c>
    </row>
    <row r="4" spans="1:26" ht="13.9" customHeight="1" thickBot="1" x14ac:dyDescent="0.25">
      <c r="A4" s="10">
        <v>68</v>
      </c>
      <c r="B4" s="607" t="s">
        <v>23</v>
      </c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7"/>
      <c r="S4" s="607"/>
      <c r="T4" s="607"/>
      <c r="U4" s="608"/>
      <c r="W4" s="11"/>
      <c r="X4" s="12"/>
      <c r="Y4" s="12"/>
      <c r="Z4" s="13"/>
    </row>
    <row r="5" spans="1:26" ht="33.75" x14ac:dyDescent="0.2">
      <c r="A5" s="14">
        <v>1</v>
      </c>
      <c r="B5" s="15" t="s">
        <v>24</v>
      </c>
      <c r="C5" s="15" t="s">
        <v>25</v>
      </c>
      <c r="D5" s="15"/>
      <c r="E5" s="15"/>
      <c r="F5" s="15" t="s">
        <v>26</v>
      </c>
      <c r="G5" s="15" t="s">
        <v>27</v>
      </c>
      <c r="H5" s="15" t="s">
        <v>28</v>
      </c>
      <c r="I5" s="16">
        <v>961</v>
      </c>
      <c r="J5" s="17">
        <v>8</v>
      </c>
      <c r="K5" s="18">
        <v>156</v>
      </c>
      <c r="L5" s="17">
        <v>175</v>
      </c>
      <c r="M5" s="15" t="s">
        <v>29</v>
      </c>
      <c r="N5" s="15" t="s">
        <v>30</v>
      </c>
      <c r="O5" s="15" t="s">
        <v>31</v>
      </c>
      <c r="P5" s="15" t="s">
        <v>32</v>
      </c>
      <c r="Q5" s="19" t="s">
        <v>33</v>
      </c>
      <c r="R5" s="15" t="s">
        <v>34</v>
      </c>
      <c r="S5" s="20" t="s">
        <v>35</v>
      </c>
      <c r="T5" s="21" t="s">
        <v>36</v>
      </c>
      <c r="U5" s="22">
        <f>K5+K6</f>
        <v>178</v>
      </c>
      <c r="W5" s="15" t="s">
        <v>37</v>
      </c>
      <c r="X5" s="15" t="s">
        <v>34</v>
      </c>
      <c r="Y5" s="15" t="s">
        <v>28</v>
      </c>
      <c r="Z5" s="16">
        <v>961</v>
      </c>
    </row>
    <row r="6" spans="1:26" ht="45" x14ac:dyDescent="0.2">
      <c r="A6" s="14">
        <f>+A5+1</f>
        <v>2</v>
      </c>
      <c r="B6" s="23" t="s">
        <v>38</v>
      </c>
      <c r="C6" s="23" t="s">
        <v>25</v>
      </c>
      <c r="D6" s="23"/>
      <c r="E6" s="23"/>
      <c r="F6" s="23" t="s">
        <v>39</v>
      </c>
      <c r="G6" s="23" t="s">
        <v>34</v>
      </c>
      <c r="H6" s="23" t="s">
        <v>28</v>
      </c>
      <c r="I6" s="24">
        <v>961</v>
      </c>
      <c r="J6" s="25">
        <v>2</v>
      </c>
      <c r="K6" s="26">
        <v>22</v>
      </c>
      <c r="L6" s="25">
        <v>14</v>
      </c>
      <c r="M6" s="23" t="s">
        <v>40</v>
      </c>
      <c r="N6" s="23" t="s">
        <v>41</v>
      </c>
      <c r="O6" s="23" t="s">
        <v>42</v>
      </c>
      <c r="P6" s="23" t="s">
        <v>43</v>
      </c>
      <c r="Q6" s="27">
        <v>7873004000</v>
      </c>
      <c r="R6" s="27">
        <v>7873004001</v>
      </c>
      <c r="S6" s="28" t="s">
        <v>44</v>
      </c>
      <c r="T6" s="29" t="s">
        <v>45</v>
      </c>
      <c r="U6" s="30"/>
      <c r="W6" s="23" t="s">
        <v>39</v>
      </c>
      <c r="X6" s="23" t="s">
        <v>46</v>
      </c>
      <c r="Y6" s="23" t="s">
        <v>28</v>
      </c>
      <c r="Z6" s="24">
        <v>961</v>
      </c>
    </row>
    <row r="7" spans="1:26" ht="33.75" x14ac:dyDescent="0.2">
      <c r="A7" s="31">
        <f t="shared" ref="A7:A70" si="0">+A6+1</f>
        <v>3</v>
      </c>
      <c r="B7" s="32" t="s">
        <v>47</v>
      </c>
      <c r="C7" s="32" t="s">
        <v>25</v>
      </c>
      <c r="D7" s="32"/>
      <c r="E7" s="32"/>
      <c r="F7" s="32" t="s">
        <v>48</v>
      </c>
      <c r="G7" s="32" t="s">
        <v>49</v>
      </c>
      <c r="H7" s="32" t="s">
        <v>50</v>
      </c>
      <c r="I7" s="33">
        <v>726</v>
      </c>
      <c r="J7" s="34">
        <v>7</v>
      </c>
      <c r="K7" s="18">
        <v>126</v>
      </c>
      <c r="L7" s="34">
        <v>187</v>
      </c>
      <c r="M7" s="32" t="s">
        <v>296</v>
      </c>
      <c r="N7" s="32" t="s">
        <v>1343</v>
      </c>
      <c r="O7" s="32" t="s">
        <v>1344</v>
      </c>
      <c r="P7" s="32" t="s">
        <v>53</v>
      </c>
      <c r="Q7" s="35">
        <v>7876531111</v>
      </c>
      <c r="R7" s="35">
        <v>7876531700</v>
      </c>
      <c r="S7" s="36" t="s">
        <v>54</v>
      </c>
      <c r="T7" s="37" t="s">
        <v>1345</v>
      </c>
      <c r="U7" s="38">
        <f>K7</f>
        <v>126</v>
      </c>
      <c r="W7" s="32" t="s">
        <v>56</v>
      </c>
      <c r="X7" s="32" t="s">
        <v>34</v>
      </c>
      <c r="Y7" s="32" t="s">
        <v>50</v>
      </c>
      <c r="Z7" s="33">
        <v>726</v>
      </c>
    </row>
    <row r="8" spans="1:26" ht="22.5" x14ac:dyDescent="0.2">
      <c r="A8" s="31">
        <f t="shared" si="0"/>
        <v>4</v>
      </c>
      <c r="B8" s="32" t="s">
        <v>1224</v>
      </c>
      <c r="C8" s="32" t="s">
        <v>25</v>
      </c>
      <c r="D8" s="32"/>
      <c r="E8" s="32"/>
      <c r="F8" s="32" t="s">
        <v>58</v>
      </c>
      <c r="G8" s="32"/>
      <c r="H8" s="32" t="s">
        <v>59</v>
      </c>
      <c r="I8" s="33">
        <v>979</v>
      </c>
      <c r="J8" s="34"/>
      <c r="K8" s="18">
        <v>400</v>
      </c>
      <c r="L8" s="34"/>
      <c r="M8" s="32" t="s">
        <v>60</v>
      </c>
      <c r="N8" s="32" t="s">
        <v>115</v>
      </c>
      <c r="O8" s="32" t="s">
        <v>1225</v>
      </c>
      <c r="P8" s="32" t="s">
        <v>63</v>
      </c>
      <c r="Q8" s="35" t="s">
        <v>64</v>
      </c>
      <c r="R8" s="35"/>
      <c r="S8" s="36" t="s">
        <v>1226</v>
      </c>
      <c r="T8" s="39" t="s">
        <v>1227</v>
      </c>
      <c r="U8" s="40"/>
      <c r="W8" s="32"/>
      <c r="X8" s="32"/>
      <c r="Y8" s="32"/>
      <c r="Z8" s="33"/>
    </row>
    <row r="9" spans="1:26" ht="15" x14ac:dyDescent="0.2">
      <c r="A9" s="31">
        <f t="shared" si="0"/>
        <v>5</v>
      </c>
      <c r="B9" s="32" t="s">
        <v>66</v>
      </c>
      <c r="C9" s="32" t="s">
        <v>25</v>
      </c>
      <c r="D9" s="32"/>
      <c r="E9" s="32"/>
      <c r="F9" s="32" t="s">
        <v>67</v>
      </c>
      <c r="G9" s="32" t="s">
        <v>68</v>
      </c>
      <c r="H9" s="32" t="s">
        <v>59</v>
      </c>
      <c r="I9" s="33">
        <v>646</v>
      </c>
      <c r="J9" s="34">
        <v>1</v>
      </c>
      <c r="K9" s="18">
        <v>15</v>
      </c>
      <c r="L9" s="34">
        <v>4</v>
      </c>
      <c r="M9" s="32" t="s">
        <v>69</v>
      </c>
      <c r="N9" s="32" t="s">
        <v>70</v>
      </c>
      <c r="O9" s="32" t="s">
        <v>71</v>
      </c>
      <c r="P9" s="32" t="s">
        <v>43</v>
      </c>
      <c r="Q9" s="35" t="s">
        <v>72</v>
      </c>
      <c r="R9" s="35" t="s">
        <v>34</v>
      </c>
      <c r="S9" s="36" t="s">
        <v>73</v>
      </c>
      <c r="T9" s="41" t="s">
        <v>74</v>
      </c>
      <c r="U9" s="40"/>
      <c r="W9" s="32"/>
      <c r="X9" s="32"/>
      <c r="Y9" s="32"/>
      <c r="Z9" s="33"/>
    </row>
    <row r="10" spans="1:26" ht="22.5" x14ac:dyDescent="0.2">
      <c r="A10" s="31">
        <f t="shared" si="0"/>
        <v>6</v>
      </c>
      <c r="B10" s="23" t="s">
        <v>75</v>
      </c>
      <c r="C10" s="23" t="s">
        <v>76</v>
      </c>
      <c r="D10" s="23"/>
      <c r="E10" s="23"/>
      <c r="F10" s="23" t="s">
        <v>77</v>
      </c>
      <c r="G10" s="23" t="s">
        <v>34</v>
      </c>
      <c r="H10" s="23" t="s">
        <v>59</v>
      </c>
      <c r="I10" s="24">
        <v>979</v>
      </c>
      <c r="J10" s="25">
        <v>5</v>
      </c>
      <c r="K10" s="42">
        <v>283</v>
      </c>
      <c r="L10" s="25">
        <v>70</v>
      </c>
      <c r="M10" s="23" t="s">
        <v>40</v>
      </c>
      <c r="N10" s="23" t="s">
        <v>78</v>
      </c>
      <c r="O10" s="23" t="s">
        <v>31</v>
      </c>
      <c r="P10" s="23" t="s">
        <v>63</v>
      </c>
      <c r="Q10" s="27">
        <v>7877915151</v>
      </c>
      <c r="R10" s="27" t="s">
        <v>34</v>
      </c>
      <c r="S10" s="28" t="s">
        <v>79</v>
      </c>
      <c r="T10" s="43" t="s">
        <v>80</v>
      </c>
      <c r="U10" s="609" t="e">
        <f>+K10+K11+K12+K13+K14+K15+#REF!+K16+K17+#REF!+K18+K19+K20+K21+K209</f>
        <v>#REF!</v>
      </c>
      <c r="V10" s="44"/>
      <c r="W10" s="23" t="s">
        <v>77</v>
      </c>
      <c r="X10" s="23" t="s">
        <v>34</v>
      </c>
      <c r="Y10" s="23" t="s">
        <v>59</v>
      </c>
      <c r="Z10" s="24">
        <v>979</v>
      </c>
    </row>
    <row r="11" spans="1:26" ht="22.5" x14ac:dyDescent="0.2">
      <c r="A11" s="31">
        <f t="shared" si="0"/>
        <v>7</v>
      </c>
      <c r="B11" s="23" t="s">
        <v>81</v>
      </c>
      <c r="C11" s="23" t="s">
        <v>82</v>
      </c>
      <c r="D11" s="23"/>
      <c r="E11" s="23"/>
      <c r="F11" s="23" t="s">
        <v>83</v>
      </c>
      <c r="G11" s="23" t="s">
        <v>34</v>
      </c>
      <c r="H11" s="23" t="s">
        <v>59</v>
      </c>
      <c r="I11" s="24">
        <v>979</v>
      </c>
      <c r="J11" s="25">
        <v>1</v>
      </c>
      <c r="K11" s="26">
        <v>12</v>
      </c>
      <c r="L11" s="25">
        <v>17</v>
      </c>
      <c r="M11" s="23" t="s">
        <v>40</v>
      </c>
      <c r="N11" s="23" t="s">
        <v>84</v>
      </c>
      <c r="O11" s="23" t="s">
        <v>85</v>
      </c>
      <c r="P11" s="23" t="s">
        <v>43</v>
      </c>
      <c r="Q11" s="27">
        <v>7877288400</v>
      </c>
      <c r="R11" s="27">
        <v>7872682411</v>
      </c>
      <c r="S11" s="28" t="s">
        <v>86</v>
      </c>
      <c r="T11" s="29" t="s">
        <v>87</v>
      </c>
      <c r="U11" s="610"/>
      <c r="V11" s="44"/>
      <c r="W11" s="23" t="s">
        <v>88</v>
      </c>
      <c r="X11" s="23" t="s">
        <v>34</v>
      </c>
      <c r="Y11" s="23" t="s">
        <v>89</v>
      </c>
      <c r="Z11" s="24">
        <v>9401206</v>
      </c>
    </row>
    <row r="12" spans="1:26" ht="15" x14ac:dyDescent="0.2">
      <c r="A12" s="31">
        <f t="shared" si="0"/>
        <v>8</v>
      </c>
      <c r="B12" s="46" t="s">
        <v>90</v>
      </c>
      <c r="C12" s="46" t="s">
        <v>25</v>
      </c>
      <c r="D12" s="46"/>
      <c r="E12" s="46"/>
      <c r="F12" s="46" t="s">
        <v>91</v>
      </c>
      <c r="G12" s="46" t="s">
        <v>92</v>
      </c>
      <c r="H12" s="46" t="s">
        <v>59</v>
      </c>
      <c r="I12" s="47">
        <v>979</v>
      </c>
      <c r="J12" s="48">
        <v>3</v>
      </c>
      <c r="K12" s="26">
        <v>68</v>
      </c>
      <c r="L12" s="48">
        <v>21</v>
      </c>
      <c r="M12" s="46" t="s">
        <v>40</v>
      </c>
      <c r="N12" s="46" t="s">
        <v>93</v>
      </c>
      <c r="O12" s="46" t="s">
        <v>94</v>
      </c>
      <c r="P12" s="46" t="s">
        <v>43</v>
      </c>
      <c r="Q12" s="49">
        <v>7877916868</v>
      </c>
      <c r="R12" s="49">
        <v>7877911672</v>
      </c>
      <c r="S12" s="36" t="s">
        <v>95</v>
      </c>
      <c r="T12" s="50" t="s">
        <v>96</v>
      </c>
      <c r="U12" s="610"/>
      <c r="W12" s="46" t="s">
        <v>91</v>
      </c>
      <c r="X12" s="46" t="s">
        <v>92</v>
      </c>
      <c r="Y12" s="46" t="s">
        <v>59</v>
      </c>
      <c r="Z12" s="47">
        <v>979</v>
      </c>
    </row>
    <row r="13" spans="1:26" ht="22.5" x14ac:dyDescent="0.2">
      <c r="A13" s="31">
        <f t="shared" si="0"/>
        <v>9</v>
      </c>
      <c r="B13" s="23" t="s">
        <v>97</v>
      </c>
      <c r="C13" s="23" t="s">
        <v>25</v>
      </c>
      <c r="D13" s="23"/>
      <c r="E13" s="23"/>
      <c r="F13" s="23" t="s">
        <v>98</v>
      </c>
      <c r="G13" s="23" t="s">
        <v>99</v>
      </c>
      <c r="H13" s="23" t="s">
        <v>59</v>
      </c>
      <c r="I13" s="24">
        <v>9148053</v>
      </c>
      <c r="J13" s="25">
        <v>21</v>
      </c>
      <c r="K13" s="26">
        <v>260</v>
      </c>
      <c r="L13" s="25">
        <v>296</v>
      </c>
      <c r="M13" s="23" t="s">
        <v>40</v>
      </c>
      <c r="N13" s="23" t="s">
        <v>100</v>
      </c>
      <c r="O13" s="23" t="s">
        <v>101</v>
      </c>
      <c r="P13" s="23" t="s">
        <v>53</v>
      </c>
      <c r="Q13" s="27">
        <v>7877910404</v>
      </c>
      <c r="R13" s="27">
        <v>7877911460</v>
      </c>
      <c r="S13" s="28" t="s">
        <v>102</v>
      </c>
      <c r="T13" s="29" t="s">
        <v>103</v>
      </c>
      <c r="U13" s="610"/>
      <c r="V13" s="44"/>
      <c r="W13" s="23" t="s">
        <v>104</v>
      </c>
      <c r="X13" s="23" t="s">
        <v>34</v>
      </c>
      <c r="Y13" s="23" t="s">
        <v>59</v>
      </c>
      <c r="Z13" s="24">
        <v>9148053</v>
      </c>
    </row>
    <row r="14" spans="1:26" ht="33.75" x14ac:dyDescent="0.2">
      <c r="A14" s="31">
        <f t="shared" si="0"/>
        <v>10</v>
      </c>
      <c r="B14" s="23" t="s">
        <v>105</v>
      </c>
      <c r="C14" s="23" t="s">
        <v>25</v>
      </c>
      <c r="D14" s="25"/>
      <c r="E14" s="25" t="s">
        <v>1346</v>
      </c>
      <c r="F14" s="23" t="s">
        <v>106</v>
      </c>
      <c r="G14" s="23" t="s">
        <v>34</v>
      </c>
      <c r="H14" s="23" t="s">
        <v>59</v>
      </c>
      <c r="I14" s="24">
        <v>979</v>
      </c>
      <c r="J14" s="25">
        <v>14</v>
      </c>
      <c r="K14" s="26">
        <v>310</v>
      </c>
      <c r="L14" s="25">
        <v>241</v>
      </c>
      <c r="M14" s="23" t="s">
        <v>107</v>
      </c>
      <c r="N14" s="23" t="s">
        <v>108</v>
      </c>
      <c r="O14" s="23" t="s">
        <v>109</v>
      </c>
      <c r="P14" s="23" t="s">
        <v>63</v>
      </c>
      <c r="Q14" s="27">
        <v>7877910505</v>
      </c>
      <c r="R14" s="27">
        <v>7877917776</v>
      </c>
      <c r="S14" s="28" t="s">
        <v>110</v>
      </c>
      <c r="T14" s="29" t="s">
        <v>111</v>
      </c>
      <c r="U14" s="610"/>
      <c r="V14" s="44"/>
      <c r="W14" s="23" t="s">
        <v>106</v>
      </c>
      <c r="X14" s="23" t="s">
        <v>34</v>
      </c>
      <c r="Y14" s="23" t="s">
        <v>59</v>
      </c>
      <c r="Z14" s="24">
        <v>979</v>
      </c>
    </row>
    <row r="15" spans="1:26" ht="22.5" x14ac:dyDescent="0.2">
      <c r="A15" s="31">
        <f t="shared" si="0"/>
        <v>11</v>
      </c>
      <c r="B15" s="23" t="s">
        <v>112</v>
      </c>
      <c r="C15" s="23" t="s">
        <v>25</v>
      </c>
      <c r="D15" s="23"/>
      <c r="E15" s="23"/>
      <c r="F15" s="23" t="s">
        <v>113</v>
      </c>
      <c r="G15" s="23" t="s">
        <v>34</v>
      </c>
      <c r="H15" s="23" t="s">
        <v>59</v>
      </c>
      <c r="I15" s="24">
        <v>979</v>
      </c>
      <c r="J15" s="25">
        <v>10</v>
      </c>
      <c r="K15" s="26">
        <v>201</v>
      </c>
      <c r="L15" s="25">
        <v>66</v>
      </c>
      <c r="M15" s="23" t="s">
        <v>114</v>
      </c>
      <c r="N15" s="23" t="s">
        <v>115</v>
      </c>
      <c r="O15" s="23" t="s">
        <v>116</v>
      </c>
      <c r="P15" s="23" t="s">
        <v>117</v>
      </c>
      <c r="Q15" s="27">
        <v>7877918777</v>
      </c>
      <c r="R15" s="27">
        <v>7877918757</v>
      </c>
      <c r="S15" s="28" t="s">
        <v>1131</v>
      </c>
      <c r="T15" s="29" t="s">
        <v>118</v>
      </c>
      <c r="U15" s="610"/>
      <c r="V15" s="44"/>
      <c r="W15" s="23" t="s">
        <v>113</v>
      </c>
      <c r="X15" s="23" t="s">
        <v>34</v>
      </c>
      <c r="Y15" s="23" t="s">
        <v>59</v>
      </c>
      <c r="Z15" s="24">
        <v>979</v>
      </c>
    </row>
    <row r="16" spans="1:26" ht="33.75" x14ac:dyDescent="0.2">
      <c r="A16" s="31">
        <f t="shared" si="0"/>
        <v>12</v>
      </c>
      <c r="B16" s="23" t="s">
        <v>119</v>
      </c>
      <c r="C16" s="23" t="s">
        <v>25</v>
      </c>
      <c r="D16" s="23"/>
      <c r="E16" s="23"/>
      <c r="F16" s="23" t="s">
        <v>120</v>
      </c>
      <c r="G16" s="23" t="s">
        <v>121</v>
      </c>
      <c r="H16" s="23" t="s">
        <v>59</v>
      </c>
      <c r="I16" s="24">
        <v>937</v>
      </c>
      <c r="J16" s="25">
        <v>7</v>
      </c>
      <c r="K16" s="26">
        <v>125</v>
      </c>
      <c r="L16" s="25">
        <v>61</v>
      </c>
      <c r="M16" s="23" t="s">
        <v>40</v>
      </c>
      <c r="N16" s="23" t="s">
        <v>122</v>
      </c>
      <c r="O16" s="23" t="s">
        <v>123</v>
      </c>
      <c r="P16" s="23" t="s">
        <v>124</v>
      </c>
      <c r="Q16" s="27">
        <v>7877916000</v>
      </c>
      <c r="R16" s="27">
        <v>7877911248</v>
      </c>
      <c r="S16" s="28" t="s">
        <v>125</v>
      </c>
      <c r="T16" s="29" t="s">
        <v>126</v>
      </c>
      <c r="U16" s="610"/>
      <c r="V16" s="44"/>
      <c r="W16" s="23" t="s">
        <v>127</v>
      </c>
      <c r="X16" s="23" t="s">
        <v>34</v>
      </c>
      <c r="Y16" s="23" t="s">
        <v>89</v>
      </c>
      <c r="Z16" s="24">
        <v>9371087</v>
      </c>
    </row>
    <row r="17" spans="1:26" ht="22.5" x14ac:dyDescent="0.2">
      <c r="A17" s="31">
        <f t="shared" si="0"/>
        <v>13</v>
      </c>
      <c r="B17" s="23" t="s">
        <v>128</v>
      </c>
      <c r="C17" s="23" t="s">
        <v>25</v>
      </c>
      <c r="D17" s="25" t="s">
        <v>1346</v>
      </c>
      <c r="E17" s="25"/>
      <c r="F17" s="23" t="s">
        <v>129</v>
      </c>
      <c r="G17" s="23" t="s">
        <v>92</v>
      </c>
      <c r="H17" s="23" t="s">
        <v>59</v>
      </c>
      <c r="I17" s="24">
        <v>979</v>
      </c>
      <c r="J17" s="25">
        <v>6</v>
      </c>
      <c r="K17" s="26">
        <v>80</v>
      </c>
      <c r="L17" s="25">
        <v>73</v>
      </c>
      <c r="M17" s="23" t="s">
        <v>114</v>
      </c>
      <c r="N17" s="23" t="s">
        <v>130</v>
      </c>
      <c r="O17" s="23" t="s">
        <v>131</v>
      </c>
      <c r="P17" s="23" t="s">
        <v>53</v>
      </c>
      <c r="Q17" s="27">
        <v>7877283666</v>
      </c>
      <c r="R17" s="27">
        <v>7877283610</v>
      </c>
      <c r="S17" s="28" t="s">
        <v>132</v>
      </c>
      <c r="T17" s="29" t="s">
        <v>133</v>
      </c>
      <c r="U17" s="610"/>
      <c r="V17" s="44"/>
      <c r="W17" s="23" t="s">
        <v>134</v>
      </c>
      <c r="X17" s="23" t="s">
        <v>92</v>
      </c>
      <c r="Y17" s="23" t="s">
        <v>59</v>
      </c>
      <c r="Z17" s="24">
        <v>979</v>
      </c>
    </row>
    <row r="18" spans="1:26" ht="22.5" x14ac:dyDescent="0.2">
      <c r="A18" s="31">
        <f>+A17+1</f>
        <v>14</v>
      </c>
      <c r="B18" s="23" t="s">
        <v>135</v>
      </c>
      <c r="C18" s="23" t="s">
        <v>25</v>
      </c>
      <c r="D18" s="23"/>
      <c r="E18" s="23"/>
      <c r="F18" s="23" t="s">
        <v>136</v>
      </c>
      <c r="G18" s="23" t="s">
        <v>137</v>
      </c>
      <c r="H18" s="23" t="s">
        <v>59</v>
      </c>
      <c r="I18" s="24">
        <v>979</v>
      </c>
      <c r="J18" s="25">
        <v>7</v>
      </c>
      <c r="K18" s="26">
        <v>109</v>
      </c>
      <c r="L18" s="25">
        <v>64</v>
      </c>
      <c r="M18" s="23" t="s">
        <v>69</v>
      </c>
      <c r="N18" s="23" t="s">
        <v>138</v>
      </c>
      <c r="O18" s="23" t="s">
        <v>139</v>
      </c>
      <c r="P18" s="23" t="s">
        <v>32</v>
      </c>
      <c r="Q18" s="27">
        <v>7877281300</v>
      </c>
      <c r="R18" s="27">
        <v>7877277150</v>
      </c>
      <c r="S18" s="28" t="s">
        <v>140</v>
      </c>
      <c r="T18" s="29" t="s">
        <v>141</v>
      </c>
      <c r="U18" s="610"/>
      <c r="V18" s="44"/>
      <c r="W18" s="23" t="s">
        <v>142</v>
      </c>
      <c r="X18" s="23" t="s">
        <v>143</v>
      </c>
      <c r="Y18" s="23" t="s">
        <v>89</v>
      </c>
      <c r="Z18" s="24">
        <v>9146007</v>
      </c>
    </row>
    <row r="19" spans="1:26" ht="22.5" x14ac:dyDescent="0.2">
      <c r="A19" s="31">
        <f t="shared" si="0"/>
        <v>15</v>
      </c>
      <c r="B19" s="23" t="s">
        <v>144</v>
      </c>
      <c r="C19" s="23" t="s">
        <v>25</v>
      </c>
      <c r="D19" s="23"/>
      <c r="E19" s="23"/>
      <c r="F19" s="23" t="s">
        <v>145</v>
      </c>
      <c r="G19" s="23" t="s">
        <v>146</v>
      </c>
      <c r="H19" s="23" t="s">
        <v>59</v>
      </c>
      <c r="I19" s="24">
        <v>979</v>
      </c>
      <c r="J19" s="25">
        <v>6</v>
      </c>
      <c r="K19" s="26">
        <v>222</v>
      </c>
      <c r="L19" s="25">
        <v>147</v>
      </c>
      <c r="M19" s="23" t="s">
        <v>114</v>
      </c>
      <c r="N19" s="23" t="s">
        <v>147</v>
      </c>
      <c r="O19" s="23" t="s">
        <v>148</v>
      </c>
      <c r="P19" s="23" t="s">
        <v>149</v>
      </c>
      <c r="Q19" s="27">
        <v>7872539000</v>
      </c>
      <c r="R19" s="27">
        <v>7872539007</v>
      </c>
      <c r="S19" s="28" t="s">
        <v>150</v>
      </c>
      <c r="T19" s="29" t="s">
        <v>151</v>
      </c>
      <c r="U19" s="610"/>
      <c r="V19" s="44"/>
      <c r="W19" s="23" t="s">
        <v>145</v>
      </c>
      <c r="X19" s="23" t="s">
        <v>34</v>
      </c>
      <c r="Y19" s="23" t="s">
        <v>59</v>
      </c>
      <c r="Z19" s="24">
        <v>979</v>
      </c>
    </row>
    <row r="20" spans="1:26" ht="15" x14ac:dyDescent="0.2">
      <c r="A20" s="31">
        <f t="shared" si="0"/>
        <v>16</v>
      </c>
      <c r="B20" s="23" t="s">
        <v>152</v>
      </c>
      <c r="C20" s="23" t="s">
        <v>25</v>
      </c>
      <c r="D20" s="23"/>
      <c r="E20" s="23"/>
      <c r="F20" s="23" t="s">
        <v>153</v>
      </c>
      <c r="G20" s="23" t="s">
        <v>92</v>
      </c>
      <c r="H20" s="23" t="s">
        <v>59</v>
      </c>
      <c r="I20" s="24">
        <v>979</v>
      </c>
      <c r="J20" s="25">
        <v>1</v>
      </c>
      <c r="K20" s="26">
        <v>24</v>
      </c>
      <c r="L20" s="25">
        <v>11</v>
      </c>
      <c r="M20" s="23" t="s">
        <v>40</v>
      </c>
      <c r="N20" s="23" t="s">
        <v>154</v>
      </c>
      <c r="O20" s="23" t="s">
        <v>155</v>
      </c>
      <c r="P20" s="23" t="s">
        <v>156</v>
      </c>
      <c r="Q20" s="27">
        <v>7877912600</v>
      </c>
      <c r="R20" s="27">
        <v>7877915666</v>
      </c>
      <c r="S20" s="28" t="s">
        <v>157</v>
      </c>
      <c r="T20" s="29" t="s">
        <v>158</v>
      </c>
      <c r="U20" s="610"/>
      <c r="V20" s="44"/>
      <c r="W20" s="23" t="s">
        <v>159</v>
      </c>
      <c r="X20" s="23" t="s">
        <v>0</v>
      </c>
      <c r="Y20" s="23" t="s">
        <v>59</v>
      </c>
      <c r="Z20" s="24">
        <v>984</v>
      </c>
    </row>
    <row r="21" spans="1:26" ht="22.5" x14ac:dyDescent="0.2">
      <c r="A21" s="31">
        <f t="shared" si="0"/>
        <v>17</v>
      </c>
      <c r="B21" s="23" t="s">
        <v>160</v>
      </c>
      <c r="C21" s="23" t="s">
        <v>82</v>
      </c>
      <c r="D21" s="23"/>
      <c r="E21" s="23"/>
      <c r="F21" s="23" t="s">
        <v>161</v>
      </c>
      <c r="G21" s="23" t="s">
        <v>162</v>
      </c>
      <c r="H21" s="23" t="s">
        <v>59</v>
      </c>
      <c r="I21" s="24">
        <v>979</v>
      </c>
      <c r="J21" s="25">
        <v>1</v>
      </c>
      <c r="K21" s="26">
        <v>12</v>
      </c>
      <c r="L21" s="25">
        <v>8</v>
      </c>
      <c r="M21" s="23" t="s">
        <v>40</v>
      </c>
      <c r="N21" s="23" t="s">
        <v>163</v>
      </c>
      <c r="O21" s="23" t="s">
        <v>164</v>
      </c>
      <c r="P21" s="23" t="s">
        <v>43</v>
      </c>
      <c r="Q21" s="27">
        <v>7877279457</v>
      </c>
      <c r="R21" s="27" t="s">
        <v>34</v>
      </c>
      <c r="S21" s="29" t="s">
        <v>165</v>
      </c>
      <c r="T21" s="29" t="s">
        <v>166</v>
      </c>
      <c r="U21" s="611"/>
      <c r="V21" s="44"/>
      <c r="W21" s="23" t="s">
        <v>167</v>
      </c>
      <c r="X21" s="23" t="s">
        <v>168</v>
      </c>
      <c r="Y21" s="23" t="s">
        <v>59</v>
      </c>
      <c r="Z21" s="24">
        <v>984</v>
      </c>
    </row>
    <row r="22" spans="1:26" ht="15" x14ac:dyDescent="0.2">
      <c r="A22" s="31">
        <f t="shared" si="0"/>
        <v>18</v>
      </c>
      <c r="B22" s="52" t="s">
        <v>169</v>
      </c>
      <c r="C22" s="52" t="s">
        <v>25</v>
      </c>
      <c r="D22" s="52"/>
      <c r="E22" s="52"/>
      <c r="F22" s="52" t="s">
        <v>170</v>
      </c>
      <c r="G22" s="52" t="s">
        <v>171</v>
      </c>
      <c r="H22" s="52" t="s">
        <v>89</v>
      </c>
      <c r="I22" s="53">
        <v>911</v>
      </c>
      <c r="J22" s="54">
        <v>1</v>
      </c>
      <c r="K22" s="26">
        <v>21</v>
      </c>
      <c r="L22" s="54">
        <v>60</v>
      </c>
      <c r="M22" s="52" t="s">
        <v>114</v>
      </c>
      <c r="N22" s="52" t="s">
        <v>172</v>
      </c>
      <c r="O22" s="52" t="s">
        <v>173</v>
      </c>
      <c r="P22" s="52" t="s">
        <v>174</v>
      </c>
      <c r="Q22" s="55">
        <v>7877250668</v>
      </c>
      <c r="R22" s="55">
        <v>7877280671</v>
      </c>
      <c r="S22" s="50" t="s">
        <v>175</v>
      </c>
      <c r="T22" s="56" t="s">
        <v>176</v>
      </c>
      <c r="U22" s="612">
        <f>SUM(K22:K72)</f>
        <v>5952</v>
      </c>
      <c r="V22" s="57"/>
      <c r="W22" s="52" t="s">
        <v>177</v>
      </c>
      <c r="X22" s="52" t="s">
        <v>171</v>
      </c>
      <c r="Y22" s="52" t="s">
        <v>89</v>
      </c>
      <c r="Z22" s="53">
        <v>911</v>
      </c>
    </row>
    <row r="23" spans="1:26" ht="15" x14ac:dyDescent="0.2">
      <c r="A23" s="31">
        <f t="shared" si="0"/>
        <v>19</v>
      </c>
      <c r="B23" s="23" t="s">
        <v>178</v>
      </c>
      <c r="C23" s="23" t="s">
        <v>25</v>
      </c>
      <c r="D23" s="23"/>
      <c r="E23" s="23"/>
      <c r="F23" s="23" t="s">
        <v>179</v>
      </c>
      <c r="G23" s="23" t="s">
        <v>180</v>
      </c>
      <c r="H23" s="23" t="s">
        <v>89</v>
      </c>
      <c r="I23" s="24">
        <v>9111244</v>
      </c>
      <c r="J23" s="25">
        <v>1</v>
      </c>
      <c r="K23" s="26">
        <v>23</v>
      </c>
      <c r="L23" s="25">
        <v>8</v>
      </c>
      <c r="M23" s="23" t="s">
        <v>114</v>
      </c>
      <c r="N23" s="23" t="s">
        <v>172</v>
      </c>
      <c r="O23" s="23" t="s">
        <v>173</v>
      </c>
      <c r="P23" s="23" t="s">
        <v>174</v>
      </c>
      <c r="Q23" s="27">
        <v>7877274153</v>
      </c>
      <c r="R23" s="27">
        <v>7877280671</v>
      </c>
      <c r="S23" s="58" t="s">
        <v>181</v>
      </c>
      <c r="T23" s="29" t="s">
        <v>182</v>
      </c>
      <c r="U23" s="613"/>
      <c r="V23" s="57"/>
      <c r="W23" s="52" t="s">
        <v>179</v>
      </c>
      <c r="X23" s="52" t="s">
        <v>180</v>
      </c>
      <c r="Y23" s="52" t="s">
        <v>89</v>
      </c>
      <c r="Z23" s="53">
        <v>9111244</v>
      </c>
    </row>
    <row r="24" spans="1:26" ht="33.75" x14ac:dyDescent="0.2">
      <c r="A24" s="31">
        <f t="shared" si="0"/>
        <v>20</v>
      </c>
      <c r="B24" s="23" t="s">
        <v>183</v>
      </c>
      <c r="C24" s="23" t="s">
        <v>25</v>
      </c>
      <c r="D24" s="23"/>
      <c r="E24" s="23"/>
      <c r="F24" s="23" t="s">
        <v>184</v>
      </c>
      <c r="G24" s="23" t="s">
        <v>34</v>
      </c>
      <c r="H24" s="23" t="s">
        <v>89</v>
      </c>
      <c r="I24" s="24">
        <v>907</v>
      </c>
      <c r="J24" s="25">
        <v>6</v>
      </c>
      <c r="K24" s="26">
        <v>181</v>
      </c>
      <c r="L24" s="25">
        <v>52</v>
      </c>
      <c r="M24" s="23" t="s">
        <v>40</v>
      </c>
      <c r="N24" s="23" t="s">
        <v>185</v>
      </c>
      <c r="O24" s="23" t="s">
        <v>186</v>
      </c>
      <c r="P24" s="23" t="s">
        <v>53</v>
      </c>
      <c r="Q24" s="27">
        <v>7877219500</v>
      </c>
      <c r="R24" s="27">
        <v>7877258054</v>
      </c>
      <c r="S24" s="58" t="s">
        <v>187</v>
      </c>
      <c r="T24" s="59" t="s">
        <v>188</v>
      </c>
      <c r="U24" s="613"/>
      <c r="V24" s="57"/>
      <c r="W24" s="52" t="s">
        <v>189</v>
      </c>
      <c r="X24" s="52" t="s">
        <v>0</v>
      </c>
      <c r="Y24" s="52" t="s">
        <v>89</v>
      </c>
      <c r="Z24" s="53">
        <v>9086786</v>
      </c>
    </row>
    <row r="25" spans="1:26" ht="22.5" x14ac:dyDescent="0.2">
      <c r="A25" s="31">
        <f t="shared" si="0"/>
        <v>21</v>
      </c>
      <c r="B25" s="46" t="s">
        <v>190</v>
      </c>
      <c r="C25" s="46" t="s">
        <v>25</v>
      </c>
      <c r="D25" s="48" t="s">
        <v>1346</v>
      </c>
      <c r="E25" s="46"/>
      <c r="F25" s="46" t="s">
        <v>191</v>
      </c>
      <c r="G25" s="46" t="s">
        <v>192</v>
      </c>
      <c r="H25" s="46" t="s">
        <v>89</v>
      </c>
      <c r="I25" s="47">
        <v>9021872</v>
      </c>
      <c r="J25" s="48">
        <v>12</v>
      </c>
      <c r="K25" s="26">
        <v>652</v>
      </c>
      <c r="L25" s="48">
        <v>598</v>
      </c>
      <c r="M25" s="46" t="s">
        <v>40</v>
      </c>
      <c r="N25" s="46" t="s">
        <v>193</v>
      </c>
      <c r="O25" s="46" t="s">
        <v>194</v>
      </c>
      <c r="P25" s="46" t="s">
        <v>53</v>
      </c>
      <c r="Q25" s="49">
        <v>7877210303</v>
      </c>
      <c r="R25" s="49">
        <v>7877222910</v>
      </c>
      <c r="S25" s="60" t="s">
        <v>195</v>
      </c>
      <c r="T25" s="50" t="s">
        <v>196</v>
      </c>
      <c r="U25" s="613"/>
      <c r="W25" s="46" t="s">
        <v>197</v>
      </c>
      <c r="X25" s="46" t="s">
        <v>34</v>
      </c>
      <c r="Y25" s="46" t="s">
        <v>89</v>
      </c>
      <c r="Z25" s="47">
        <v>9021872</v>
      </c>
    </row>
    <row r="26" spans="1:26" ht="22.5" x14ac:dyDescent="0.2">
      <c r="A26" s="31">
        <f t="shared" si="0"/>
        <v>22</v>
      </c>
      <c r="B26" s="23" t="s">
        <v>198</v>
      </c>
      <c r="C26" s="23" t="s">
        <v>25</v>
      </c>
      <c r="D26" s="23"/>
      <c r="E26" s="23"/>
      <c r="F26" s="23" t="s">
        <v>199</v>
      </c>
      <c r="G26" s="23" t="s">
        <v>0</v>
      </c>
      <c r="H26" s="23" t="s">
        <v>89</v>
      </c>
      <c r="I26" s="24">
        <v>901</v>
      </c>
      <c r="J26" s="25">
        <v>2</v>
      </c>
      <c r="K26" s="26">
        <v>33</v>
      </c>
      <c r="L26" s="25">
        <v>15</v>
      </c>
      <c r="M26" s="23" t="s">
        <v>200</v>
      </c>
      <c r="N26" s="23" t="s">
        <v>154</v>
      </c>
      <c r="O26" s="23" t="s">
        <v>201</v>
      </c>
      <c r="P26" s="23" t="s">
        <v>202</v>
      </c>
      <c r="Q26" s="27">
        <v>7877253436</v>
      </c>
      <c r="R26" s="27">
        <v>7877771080</v>
      </c>
      <c r="S26" s="58" t="s">
        <v>203</v>
      </c>
      <c r="T26" s="29" t="s">
        <v>204</v>
      </c>
      <c r="U26" s="613"/>
      <c r="V26" s="57"/>
      <c r="W26" s="52" t="s">
        <v>199</v>
      </c>
      <c r="X26" s="52" t="s">
        <v>0</v>
      </c>
      <c r="Y26" s="52" t="s">
        <v>89</v>
      </c>
      <c r="Z26" s="53">
        <v>901</v>
      </c>
    </row>
    <row r="27" spans="1:26" ht="22.5" x14ac:dyDescent="0.2">
      <c r="A27" s="31">
        <f t="shared" si="0"/>
        <v>23</v>
      </c>
      <c r="B27" s="23" t="s">
        <v>205</v>
      </c>
      <c r="C27" s="23" t="s">
        <v>25</v>
      </c>
      <c r="D27" s="23"/>
      <c r="E27" s="23"/>
      <c r="F27" s="23" t="s">
        <v>206</v>
      </c>
      <c r="G27" s="23" t="s">
        <v>34</v>
      </c>
      <c r="H27" s="23" t="s">
        <v>89</v>
      </c>
      <c r="I27" s="24">
        <v>907</v>
      </c>
      <c r="J27" s="25">
        <v>1</v>
      </c>
      <c r="K27" s="26">
        <v>24</v>
      </c>
      <c r="L27" s="25">
        <v>7</v>
      </c>
      <c r="M27" s="23" t="s">
        <v>40</v>
      </c>
      <c r="N27" s="23" t="s">
        <v>207</v>
      </c>
      <c r="O27" s="23" t="s">
        <v>208</v>
      </c>
      <c r="P27" s="23" t="s">
        <v>43</v>
      </c>
      <c r="Q27" s="27">
        <v>7872008482</v>
      </c>
      <c r="R27" s="27" t="s">
        <v>34</v>
      </c>
      <c r="S27" s="58" t="s">
        <v>209</v>
      </c>
      <c r="T27" s="29" t="s">
        <v>210</v>
      </c>
      <c r="U27" s="613"/>
      <c r="V27" s="57"/>
      <c r="W27" s="52" t="s">
        <v>211</v>
      </c>
      <c r="X27" s="52" t="s">
        <v>34</v>
      </c>
      <c r="Y27" s="52" t="s">
        <v>89</v>
      </c>
      <c r="Z27" s="53">
        <v>9022753</v>
      </c>
    </row>
    <row r="28" spans="1:26" ht="22.5" x14ac:dyDescent="0.2">
      <c r="A28" s="31">
        <f t="shared" si="0"/>
        <v>24</v>
      </c>
      <c r="B28" s="23" t="s">
        <v>212</v>
      </c>
      <c r="C28" s="23" t="s">
        <v>213</v>
      </c>
      <c r="D28" s="23"/>
      <c r="E28" s="23"/>
      <c r="F28" s="23" t="s">
        <v>214</v>
      </c>
      <c r="G28" s="23" t="s">
        <v>34</v>
      </c>
      <c r="H28" s="23" t="s">
        <v>89</v>
      </c>
      <c r="I28" s="24">
        <v>911</v>
      </c>
      <c r="J28" s="25">
        <v>2</v>
      </c>
      <c r="K28" s="26">
        <v>5</v>
      </c>
      <c r="L28" s="25">
        <v>3</v>
      </c>
      <c r="M28" s="23" t="s">
        <v>29</v>
      </c>
      <c r="N28" s="23" t="s">
        <v>215</v>
      </c>
      <c r="O28" s="23" t="s">
        <v>216</v>
      </c>
      <c r="P28" s="23" t="s">
        <v>217</v>
      </c>
      <c r="Q28" s="27" t="s">
        <v>218</v>
      </c>
      <c r="R28" s="27" t="s">
        <v>34</v>
      </c>
      <c r="S28" s="61"/>
      <c r="T28" s="29" t="s">
        <v>219</v>
      </c>
      <c r="U28" s="613"/>
      <c r="V28" s="57"/>
      <c r="W28" s="52" t="s">
        <v>220</v>
      </c>
      <c r="X28" s="52" t="s">
        <v>221</v>
      </c>
      <c r="Y28" s="52" t="s">
        <v>89</v>
      </c>
      <c r="Z28" s="53">
        <v>907</v>
      </c>
    </row>
    <row r="29" spans="1:26" ht="22.5" x14ac:dyDescent="0.2">
      <c r="A29" s="31">
        <f t="shared" si="0"/>
        <v>25</v>
      </c>
      <c r="B29" s="23" t="s">
        <v>222</v>
      </c>
      <c r="C29" s="23" t="s">
        <v>213</v>
      </c>
      <c r="D29" s="23"/>
      <c r="E29" s="23"/>
      <c r="F29" s="23" t="s">
        <v>223</v>
      </c>
      <c r="G29" s="23" t="s">
        <v>34</v>
      </c>
      <c r="H29" s="23" t="s">
        <v>89</v>
      </c>
      <c r="I29" s="24">
        <v>901</v>
      </c>
      <c r="J29" s="25">
        <v>1</v>
      </c>
      <c r="K29" s="26">
        <v>5</v>
      </c>
      <c r="L29" s="25">
        <v>3</v>
      </c>
      <c r="M29" s="23" t="s">
        <v>40</v>
      </c>
      <c r="N29" s="23" t="s">
        <v>224</v>
      </c>
      <c r="O29" s="23" t="s">
        <v>225</v>
      </c>
      <c r="P29" s="23" t="s">
        <v>43</v>
      </c>
      <c r="Q29" s="27">
        <v>7879809700</v>
      </c>
      <c r="R29" s="27" t="s">
        <v>34</v>
      </c>
      <c r="S29" s="58" t="s">
        <v>226</v>
      </c>
      <c r="T29" s="29" t="s">
        <v>227</v>
      </c>
      <c r="U29" s="613"/>
      <c r="V29" s="57"/>
      <c r="W29" s="52" t="s">
        <v>228</v>
      </c>
      <c r="X29" s="52" t="s">
        <v>34</v>
      </c>
      <c r="Y29" s="52" t="s">
        <v>89</v>
      </c>
      <c r="Z29" s="53">
        <v>902</v>
      </c>
    </row>
    <row r="30" spans="1:26" ht="22.5" x14ac:dyDescent="0.2">
      <c r="A30" s="31">
        <f t="shared" si="0"/>
        <v>26</v>
      </c>
      <c r="B30" s="23" t="s">
        <v>229</v>
      </c>
      <c r="C30" s="23" t="s">
        <v>25</v>
      </c>
      <c r="D30" s="23"/>
      <c r="E30" s="23"/>
      <c r="F30" s="23" t="s">
        <v>230</v>
      </c>
      <c r="G30" s="23" t="s">
        <v>231</v>
      </c>
      <c r="H30" s="23" t="s">
        <v>89</v>
      </c>
      <c r="I30" s="24">
        <v>907</v>
      </c>
      <c r="J30" s="25">
        <v>1</v>
      </c>
      <c r="K30" s="26">
        <v>34</v>
      </c>
      <c r="L30" s="25">
        <v>13</v>
      </c>
      <c r="M30" s="23" t="s">
        <v>29</v>
      </c>
      <c r="N30" s="23" t="s">
        <v>232</v>
      </c>
      <c r="O30" s="23" t="s">
        <v>233</v>
      </c>
      <c r="P30" s="23" t="s">
        <v>53</v>
      </c>
      <c r="Q30" s="27">
        <v>7879981176</v>
      </c>
      <c r="R30" s="27">
        <v>7879857044</v>
      </c>
      <c r="S30" s="58" t="s">
        <v>234</v>
      </c>
      <c r="T30" s="29" t="s">
        <v>235</v>
      </c>
      <c r="U30" s="613"/>
      <c r="V30" s="57"/>
      <c r="W30" s="52" t="s">
        <v>236</v>
      </c>
      <c r="X30" s="52" t="s">
        <v>34</v>
      </c>
      <c r="Y30" s="52" t="s">
        <v>89</v>
      </c>
      <c r="Z30" s="53">
        <v>908</v>
      </c>
    </row>
    <row r="31" spans="1:26" ht="22.5" x14ac:dyDescent="0.2">
      <c r="A31" s="31">
        <f t="shared" si="0"/>
        <v>27</v>
      </c>
      <c r="B31" s="23" t="s">
        <v>237</v>
      </c>
      <c r="C31" s="23" t="s">
        <v>25</v>
      </c>
      <c r="D31" s="23"/>
      <c r="E31" s="23"/>
      <c r="F31" s="23" t="s">
        <v>238</v>
      </c>
      <c r="G31" s="23" t="s">
        <v>180</v>
      </c>
      <c r="H31" s="23" t="s">
        <v>89</v>
      </c>
      <c r="I31" s="24">
        <v>907</v>
      </c>
      <c r="J31" s="25">
        <v>2</v>
      </c>
      <c r="K31" s="26">
        <v>56</v>
      </c>
      <c r="L31" s="25">
        <v>18</v>
      </c>
      <c r="M31" s="23" t="s">
        <v>114</v>
      </c>
      <c r="N31" s="23" t="s">
        <v>239</v>
      </c>
      <c r="O31" s="23" t="s">
        <v>240</v>
      </c>
      <c r="P31" s="23" t="s">
        <v>43</v>
      </c>
      <c r="Q31" s="27">
        <v>7877210170</v>
      </c>
      <c r="R31" s="27">
        <v>7877244356</v>
      </c>
      <c r="S31" s="58" t="s">
        <v>241</v>
      </c>
      <c r="T31" s="29" t="s">
        <v>242</v>
      </c>
      <c r="U31" s="613"/>
      <c r="V31" s="57"/>
      <c r="W31" s="52" t="s">
        <v>238</v>
      </c>
      <c r="X31" s="52" t="s">
        <v>180</v>
      </c>
      <c r="Y31" s="52" t="s">
        <v>89</v>
      </c>
      <c r="Z31" s="53">
        <v>907</v>
      </c>
    </row>
    <row r="32" spans="1:26" ht="22.5" x14ac:dyDescent="0.2">
      <c r="A32" s="31">
        <f t="shared" si="0"/>
        <v>28</v>
      </c>
      <c r="B32" s="23" t="s">
        <v>243</v>
      </c>
      <c r="C32" s="23" t="s">
        <v>244</v>
      </c>
      <c r="D32" s="25" t="s">
        <v>1346</v>
      </c>
      <c r="E32" s="23"/>
      <c r="F32" s="23" t="s">
        <v>245</v>
      </c>
      <c r="G32" s="23" t="s">
        <v>34</v>
      </c>
      <c r="H32" s="23" t="s">
        <v>89</v>
      </c>
      <c r="I32" s="24">
        <v>9071055</v>
      </c>
      <c r="J32" s="25">
        <v>6</v>
      </c>
      <c r="K32" s="26">
        <v>319</v>
      </c>
      <c r="L32" s="25">
        <v>427</v>
      </c>
      <c r="M32" s="23" t="s">
        <v>114</v>
      </c>
      <c r="N32" s="23" t="s">
        <v>246</v>
      </c>
      <c r="O32" s="23" t="s">
        <v>31</v>
      </c>
      <c r="P32" s="23" t="s">
        <v>63</v>
      </c>
      <c r="Q32" s="27">
        <v>7877215500</v>
      </c>
      <c r="R32" s="27" t="s">
        <v>34</v>
      </c>
      <c r="S32" s="58" t="s">
        <v>247</v>
      </c>
      <c r="T32" s="29" t="s">
        <v>248</v>
      </c>
      <c r="U32" s="613"/>
      <c r="V32" s="57"/>
      <c r="W32" s="52" t="s">
        <v>245</v>
      </c>
      <c r="X32" s="52" t="s">
        <v>34</v>
      </c>
      <c r="Y32" s="52" t="s">
        <v>89</v>
      </c>
      <c r="Z32" s="53">
        <v>907</v>
      </c>
    </row>
    <row r="33" spans="1:26" ht="33.75" x14ac:dyDescent="0.2">
      <c r="A33" s="31">
        <f t="shared" si="0"/>
        <v>29</v>
      </c>
      <c r="B33" s="23" t="s">
        <v>249</v>
      </c>
      <c r="C33" s="23" t="s">
        <v>25</v>
      </c>
      <c r="D33" s="23"/>
      <c r="E33" s="23"/>
      <c r="F33" s="23" t="s">
        <v>250</v>
      </c>
      <c r="G33" s="23" t="s">
        <v>180</v>
      </c>
      <c r="H33" s="23" t="s">
        <v>89</v>
      </c>
      <c r="I33" s="24">
        <v>907</v>
      </c>
      <c r="J33" s="25">
        <v>1</v>
      </c>
      <c r="K33" s="26">
        <v>26</v>
      </c>
      <c r="L33" s="25">
        <v>9</v>
      </c>
      <c r="M33" s="23" t="s">
        <v>29</v>
      </c>
      <c r="N33" s="23" t="s">
        <v>251</v>
      </c>
      <c r="O33" s="23" t="s">
        <v>252</v>
      </c>
      <c r="P33" s="23" t="s">
        <v>217</v>
      </c>
      <c r="Q33" s="27">
        <v>7879777700</v>
      </c>
      <c r="R33" s="27">
        <v>7877225032</v>
      </c>
      <c r="S33" s="58" t="s">
        <v>253</v>
      </c>
      <c r="T33" s="62" t="s">
        <v>254</v>
      </c>
      <c r="U33" s="613"/>
      <c r="V33" s="57"/>
      <c r="W33" s="52" t="s">
        <v>250</v>
      </c>
      <c r="X33" s="52" t="s">
        <v>180</v>
      </c>
      <c r="Y33" s="52" t="s">
        <v>89</v>
      </c>
      <c r="Z33" s="53">
        <v>907</v>
      </c>
    </row>
    <row r="34" spans="1:26" ht="22.5" x14ac:dyDescent="0.2">
      <c r="A34" s="31">
        <f t="shared" si="0"/>
        <v>30</v>
      </c>
      <c r="B34" s="23" t="s">
        <v>255</v>
      </c>
      <c r="C34" s="23" t="s">
        <v>25</v>
      </c>
      <c r="D34" s="23"/>
      <c r="E34" s="23"/>
      <c r="F34" s="23" t="s">
        <v>256</v>
      </c>
      <c r="G34" s="23" t="s">
        <v>34</v>
      </c>
      <c r="H34" s="23" t="s">
        <v>89</v>
      </c>
      <c r="I34" s="24">
        <v>907</v>
      </c>
      <c r="J34" s="25">
        <v>6</v>
      </c>
      <c r="K34" s="26">
        <v>136</v>
      </c>
      <c r="L34" s="25">
        <v>46</v>
      </c>
      <c r="M34" s="23" t="s">
        <v>40</v>
      </c>
      <c r="N34" s="23" t="s">
        <v>257</v>
      </c>
      <c r="O34" s="23" t="s">
        <v>258</v>
      </c>
      <c r="P34" s="23" t="s">
        <v>53</v>
      </c>
      <c r="Q34" s="27">
        <v>7877217400</v>
      </c>
      <c r="R34" s="27">
        <v>7877230068</v>
      </c>
      <c r="S34" s="29" t="s">
        <v>259</v>
      </c>
      <c r="T34" s="29" t="s">
        <v>260</v>
      </c>
      <c r="U34" s="613"/>
      <c r="V34" s="57"/>
      <c r="W34" s="52" t="s">
        <v>256</v>
      </c>
      <c r="X34" s="52" t="s">
        <v>34</v>
      </c>
      <c r="Y34" s="52" t="s">
        <v>89</v>
      </c>
      <c r="Z34" s="53">
        <v>907</v>
      </c>
    </row>
    <row r="35" spans="1:26" ht="22.5" x14ac:dyDescent="0.2">
      <c r="A35" s="31">
        <f>+A34+1</f>
        <v>31</v>
      </c>
      <c r="B35" s="23" t="s">
        <v>261</v>
      </c>
      <c r="C35" s="23" t="s">
        <v>25</v>
      </c>
      <c r="D35" s="23"/>
      <c r="E35" s="23"/>
      <c r="F35" s="23" t="s">
        <v>262</v>
      </c>
      <c r="G35" s="23" t="s">
        <v>34</v>
      </c>
      <c r="H35" s="23" t="s">
        <v>89</v>
      </c>
      <c r="I35" s="24">
        <v>914</v>
      </c>
      <c r="J35" s="25">
        <v>8</v>
      </c>
      <c r="K35" s="26">
        <v>184</v>
      </c>
      <c r="L35" s="25">
        <v>130</v>
      </c>
      <c r="M35" s="23" t="s">
        <v>40</v>
      </c>
      <c r="N35" s="23" t="s">
        <v>263</v>
      </c>
      <c r="O35" s="23" t="s">
        <v>264</v>
      </c>
      <c r="P35" s="23" t="s">
        <v>53</v>
      </c>
      <c r="Q35" s="27">
        <v>7876253129</v>
      </c>
      <c r="R35" s="27">
        <v>7877213118</v>
      </c>
      <c r="S35" s="29" t="s">
        <v>265</v>
      </c>
      <c r="T35" s="29" t="s">
        <v>266</v>
      </c>
      <c r="U35" s="613"/>
      <c r="V35" s="57"/>
      <c r="W35" s="52" t="s">
        <v>267</v>
      </c>
      <c r="X35" s="52" t="s">
        <v>34</v>
      </c>
      <c r="Y35" s="52" t="s">
        <v>89</v>
      </c>
      <c r="Z35" s="53">
        <v>9142038</v>
      </c>
    </row>
    <row r="36" spans="1:26" ht="22.5" x14ac:dyDescent="0.2">
      <c r="A36" s="31">
        <f t="shared" si="0"/>
        <v>32</v>
      </c>
      <c r="B36" s="46" t="s">
        <v>268</v>
      </c>
      <c r="C36" s="46" t="s">
        <v>82</v>
      </c>
      <c r="D36" s="46"/>
      <c r="E36" s="46"/>
      <c r="F36" s="46" t="s">
        <v>269</v>
      </c>
      <c r="G36" s="46" t="s">
        <v>34</v>
      </c>
      <c r="H36" s="46" t="s">
        <v>89</v>
      </c>
      <c r="I36" s="47">
        <v>911</v>
      </c>
      <c r="J36" s="48">
        <v>1</v>
      </c>
      <c r="K36" s="63">
        <v>13</v>
      </c>
      <c r="L36" s="48">
        <v>5</v>
      </c>
      <c r="M36" s="46" t="s">
        <v>114</v>
      </c>
      <c r="N36" s="46" t="s">
        <v>270</v>
      </c>
      <c r="O36" s="46" t="s">
        <v>271</v>
      </c>
      <c r="P36" s="46" t="s">
        <v>174</v>
      </c>
      <c r="Q36" s="49">
        <v>7872006340</v>
      </c>
      <c r="R36" s="49" t="s">
        <v>34</v>
      </c>
      <c r="S36" s="50" t="s">
        <v>272</v>
      </c>
      <c r="T36" s="50" t="s">
        <v>273</v>
      </c>
      <c r="U36" s="613"/>
      <c r="W36" s="46" t="s">
        <v>269</v>
      </c>
      <c r="X36" s="46" t="s">
        <v>34</v>
      </c>
      <c r="Y36" s="46" t="s">
        <v>89</v>
      </c>
      <c r="Z36" s="47">
        <v>911</v>
      </c>
    </row>
    <row r="37" spans="1:26" ht="22.5" x14ac:dyDescent="0.2">
      <c r="A37" s="31">
        <f t="shared" si="0"/>
        <v>33</v>
      </c>
      <c r="B37" s="23" t="s">
        <v>274</v>
      </c>
      <c r="C37" s="23" t="s">
        <v>25</v>
      </c>
      <c r="D37" s="23"/>
      <c r="E37" s="23"/>
      <c r="F37" s="23" t="s">
        <v>275</v>
      </c>
      <c r="G37" s="23" t="s">
        <v>276</v>
      </c>
      <c r="H37" s="23" t="s">
        <v>89</v>
      </c>
      <c r="I37" s="24">
        <v>925</v>
      </c>
      <c r="J37" s="25">
        <v>1</v>
      </c>
      <c r="K37" s="26">
        <v>29</v>
      </c>
      <c r="L37" s="25">
        <v>10</v>
      </c>
      <c r="M37" s="23" t="s">
        <v>29</v>
      </c>
      <c r="N37" s="23" t="s">
        <v>277</v>
      </c>
      <c r="O37" s="23" t="s">
        <v>278</v>
      </c>
      <c r="P37" s="23" t="s">
        <v>217</v>
      </c>
      <c r="Q37" s="27">
        <v>7876885818</v>
      </c>
      <c r="R37" s="27" t="s">
        <v>34</v>
      </c>
      <c r="S37" s="29" t="s">
        <v>1347</v>
      </c>
      <c r="T37" s="29" t="s">
        <v>279</v>
      </c>
      <c r="U37" s="613"/>
      <c r="V37" s="57"/>
      <c r="W37" s="52" t="s">
        <v>280</v>
      </c>
      <c r="X37" s="52" t="s">
        <v>281</v>
      </c>
      <c r="Y37" s="52" t="s">
        <v>89</v>
      </c>
      <c r="Z37" s="53">
        <v>925</v>
      </c>
    </row>
    <row r="38" spans="1:26" ht="22.5" x14ac:dyDescent="0.2">
      <c r="A38" s="31">
        <f t="shared" si="0"/>
        <v>34</v>
      </c>
      <c r="B38" s="23" t="s">
        <v>282</v>
      </c>
      <c r="C38" s="23" t="s">
        <v>25</v>
      </c>
      <c r="D38" s="23"/>
      <c r="E38" s="23"/>
      <c r="F38" s="23" t="s">
        <v>283</v>
      </c>
      <c r="G38" s="23" t="s">
        <v>180</v>
      </c>
      <c r="H38" s="23" t="s">
        <v>89</v>
      </c>
      <c r="I38" s="24">
        <v>907</v>
      </c>
      <c r="J38" s="25">
        <v>3</v>
      </c>
      <c r="K38" s="26">
        <v>44</v>
      </c>
      <c r="L38" s="25">
        <v>11</v>
      </c>
      <c r="M38" s="23" t="s">
        <v>40</v>
      </c>
      <c r="N38" s="23" t="s">
        <v>172</v>
      </c>
      <c r="O38" s="23" t="s">
        <v>284</v>
      </c>
      <c r="P38" s="23" t="s">
        <v>43</v>
      </c>
      <c r="Q38" s="27">
        <v>7877225058</v>
      </c>
      <c r="R38" s="27">
        <v>7877238590</v>
      </c>
      <c r="S38" s="29" t="s">
        <v>285</v>
      </c>
      <c r="T38" s="29" t="s">
        <v>286</v>
      </c>
      <c r="U38" s="613"/>
      <c r="V38" s="57"/>
      <c r="W38" s="52" t="s">
        <v>283</v>
      </c>
      <c r="X38" s="52" t="s">
        <v>180</v>
      </c>
      <c r="Y38" s="52" t="s">
        <v>89</v>
      </c>
      <c r="Z38" s="53">
        <v>907</v>
      </c>
    </row>
    <row r="39" spans="1:26" ht="22.5" x14ac:dyDescent="0.2">
      <c r="A39" s="31">
        <f t="shared" si="0"/>
        <v>35</v>
      </c>
      <c r="B39" s="23" t="s">
        <v>287</v>
      </c>
      <c r="C39" s="23" t="s">
        <v>82</v>
      </c>
      <c r="D39" s="23"/>
      <c r="E39" s="23"/>
      <c r="F39" s="23" t="s">
        <v>288</v>
      </c>
      <c r="G39" s="23" t="s">
        <v>180</v>
      </c>
      <c r="H39" s="23" t="s">
        <v>89</v>
      </c>
      <c r="I39" s="24">
        <v>907</v>
      </c>
      <c r="J39" s="25">
        <v>1</v>
      </c>
      <c r="K39" s="26">
        <v>25</v>
      </c>
      <c r="L39" s="25">
        <v>67</v>
      </c>
      <c r="M39" s="23" t="s">
        <v>29</v>
      </c>
      <c r="N39" s="23" t="s">
        <v>289</v>
      </c>
      <c r="O39" s="23" t="s">
        <v>290</v>
      </c>
      <c r="P39" s="23" t="s">
        <v>32</v>
      </c>
      <c r="Q39" s="27">
        <v>7877223861</v>
      </c>
      <c r="R39" s="27">
        <v>7877230391</v>
      </c>
      <c r="S39" s="29" t="s">
        <v>291</v>
      </c>
      <c r="T39" s="29" t="s">
        <v>292</v>
      </c>
      <c r="U39" s="613"/>
      <c r="V39" s="57"/>
      <c r="W39" s="52" t="s">
        <v>293</v>
      </c>
      <c r="X39" s="52" t="s">
        <v>180</v>
      </c>
      <c r="Y39" s="52" t="s">
        <v>89</v>
      </c>
      <c r="Z39" s="53">
        <v>907</v>
      </c>
    </row>
    <row r="40" spans="1:26" ht="33.75" x14ac:dyDescent="0.2">
      <c r="A40" s="31">
        <f t="shared" si="0"/>
        <v>36</v>
      </c>
      <c r="B40" s="23" t="s">
        <v>294</v>
      </c>
      <c r="C40" s="23" t="s">
        <v>25</v>
      </c>
      <c r="D40" s="23"/>
      <c r="E40" s="23"/>
      <c r="F40" s="23" t="s">
        <v>295</v>
      </c>
      <c r="G40" s="23" t="s">
        <v>34</v>
      </c>
      <c r="H40" s="23" t="s">
        <v>89</v>
      </c>
      <c r="I40" s="24">
        <v>907</v>
      </c>
      <c r="J40" s="25">
        <v>5</v>
      </c>
      <c r="K40" s="26">
        <v>115</v>
      </c>
      <c r="L40" s="25">
        <v>45</v>
      </c>
      <c r="M40" s="23" t="s">
        <v>296</v>
      </c>
      <c r="N40" s="23" t="s">
        <v>239</v>
      </c>
      <c r="O40" s="23" t="s">
        <v>240</v>
      </c>
      <c r="P40" s="23" t="s">
        <v>43</v>
      </c>
      <c r="Q40" s="27">
        <v>7877244160</v>
      </c>
      <c r="R40" s="27">
        <v>7877232282</v>
      </c>
      <c r="S40" s="29" t="s">
        <v>297</v>
      </c>
      <c r="T40" s="29" t="s">
        <v>298</v>
      </c>
      <c r="U40" s="613"/>
      <c r="V40" s="57"/>
      <c r="W40" s="52" t="s">
        <v>295</v>
      </c>
      <c r="X40" s="52" t="s">
        <v>34</v>
      </c>
      <c r="Y40" s="52" t="s">
        <v>89</v>
      </c>
      <c r="Z40" s="53">
        <v>907</v>
      </c>
    </row>
    <row r="41" spans="1:26" ht="15" x14ac:dyDescent="0.2">
      <c r="A41" s="31">
        <f t="shared" si="0"/>
        <v>37</v>
      </c>
      <c r="B41" s="23" t="s">
        <v>299</v>
      </c>
      <c r="C41" s="23" t="s">
        <v>82</v>
      </c>
      <c r="D41" s="23"/>
      <c r="E41" s="23"/>
      <c r="F41" s="23" t="s">
        <v>300</v>
      </c>
      <c r="G41" s="23" t="s">
        <v>171</v>
      </c>
      <c r="H41" s="23" t="s">
        <v>89</v>
      </c>
      <c r="I41" s="24">
        <v>911</v>
      </c>
      <c r="J41" s="25">
        <v>2</v>
      </c>
      <c r="K41" s="26">
        <v>19</v>
      </c>
      <c r="L41" s="25">
        <v>9</v>
      </c>
      <c r="M41" s="23" t="s">
        <v>29</v>
      </c>
      <c r="N41" s="23" t="s">
        <v>301</v>
      </c>
      <c r="O41" s="23" t="s">
        <v>302</v>
      </c>
      <c r="P41" s="23" t="s">
        <v>217</v>
      </c>
      <c r="Q41" s="27">
        <v>7877273302</v>
      </c>
      <c r="R41" s="27">
        <v>7872680772</v>
      </c>
      <c r="S41" s="29" t="s">
        <v>303</v>
      </c>
      <c r="T41" s="29" t="s">
        <v>304</v>
      </c>
      <c r="U41" s="613"/>
      <c r="V41" s="57"/>
      <c r="W41" s="52" t="s">
        <v>305</v>
      </c>
      <c r="X41" s="52" t="s">
        <v>171</v>
      </c>
      <c r="Y41" s="52" t="s">
        <v>89</v>
      </c>
      <c r="Z41" s="53">
        <v>911</v>
      </c>
    </row>
    <row r="42" spans="1:26" ht="22.5" x14ac:dyDescent="0.2">
      <c r="A42" s="31">
        <f t="shared" si="0"/>
        <v>38</v>
      </c>
      <c r="B42" s="23" t="s">
        <v>306</v>
      </c>
      <c r="C42" s="23" t="s">
        <v>25</v>
      </c>
      <c r="D42" s="23"/>
      <c r="E42" s="23"/>
      <c r="F42" s="23" t="s">
        <v>307</v>
      </c>
      <c r="G42" s="23" t="s">
        <v>308</v>
      </c>
      <c r="H42" s="23" t="s">
        <v>89</v>
      </c>
      <c r="I42" s="24">
        <v>901</v>
      </c>
      <c r="J42" s="25">
        <v>1</v>
      </c>
      <c r="K42" s="42">
        <v>20</v>
      </c>
      <c r="L42" s="25">
        <v>11</v>
      </c>
      <c r="M42" s="23" t="s">
        <v>29</v>
      </c>
      <c r="N42" s="23" t="s">
        <v>309</v>
      </c>
      <c r="O42" s="23" t="s">
        <v>310</v>
      </c>
      <c r="P42" s="23" t="s">
        <v>53</v>
      </c>
      <c r="Q42" s="27" t="s">
        <v>311</v>
      </c>
      <c r="R42" s="27" t="s">
        <v>34</v>
      </c>
      <c r="S42" s="29" t="s">
        <v>1348</v>
      </c>
      <c r="T42" s="29" t="s">
        <v>312</v>
      </c>
      <c r="U42" s="613"/>
      <c r="V42" s="57"/>
      <c r="W42" s="52" t="s">
        <v>307</v>
      </c>
      <c r="X42" s="52" t="s">
        <v>308</v>
      </c>
      <c r="Y42" s="52" t="s">
        <v>89</v>
      </c>
      <c r="Z42" s="53">
        <v>901</v>
      </c>
    </row>
    <row r="43" spans="1:26" ht="22.5" x14ac:dyDescent="0.2">
      <c r="A43" s="31">
        <f t="shared" si="0"/>
        <v>39</v>
      </c>
      <c r="B43" s="23" t="s">
        <v>313</v>
      </c>
      <c r="C43" s="23" t="s">
        <v>25</v>
      </c>
      <c r="D43" s="23"/>
      <c r="E43" s="23"/>
      <c r="F43" s="23" t="s">
        <v>314</v>
      </c>
      <c r="G43" s="23" t="s">
        <v>315</v>
      </c>
      <c r="H43" s="23" t="s">
        <v>89</v>
      </c>
      <c r="I43" s="24">
        <v>901</v>
      </c>
      <c r="J43" s="25">
        <v>1</v>
      </c>
      <c r="K43" s="26">
        <v>81</v>
      </c>
      <c r="L43" s="25">
        <v>94</v>
      </c>
      <c r="M43" s="23" t="s">
        <v>40</v>
      </c>
      <c r="N43" s="23" t="s">
        <v>316</v>
      </c>
      <c r="O43" s="23" t="s">
        <v>317</v>
      </c>
      <c r="P43" s="23" t="s">
        <v>32</v>
      </c>
      <c r="Q43" s="27">
        <v>7877239020</v>
      </c>
      <c r="R43" s="27">
        <v>7877212877</v>
      </c>
      <c r="S43" s="29" t="s">
        <v>318</v>
      </c>
      <c r="T43" s="29" t="s">
        <v>319</v>
      </c>
      <c r="U43" s="613"/>
      <c r="V43" s="57"/>
      <c r="W43" s="52" t="s">
        <v>320</v>
      </c>
      <c r="X43" s="52" t="s">
        <v>315</v>
      </c>
      <c r="Y43" s="52" t="s">
        <v>89</v>
      </c>
      <c r="Z43" s="53">
        <v>901</v>
      </c>
    </row>
    <row r="44" spans="1:26" ht="22.5" x14ac:dyDescent="0.2">
      <c r="A44" s="31">
        <f t="shared" si="0"/>
        <v>40</v>
      </c>
      <c r="B44" s="23" t="s">
        <v>321</v>
      </c>
      <c r="C44" s="23" t="s">
        <v>25</v>
      </c>
      <c r="D44" s="23"/>
      <c r="E44" s="23"/>
      <c r="F44" s="23" t="s">
        <v>322</v>
      </c>
      <c r="G44" s="23" t="s">
        <v>34</v>
      </c>
      <c r="H44" s="23" t="s">
        <v>89</v>
      </c>
      <c r="I44" s="24">
        <v>907</v>
      </c>
      <c r="J44" s="25">
        <v>1</v>
      </c>
      <c r="K44" s="26">
        <v>25</v>
      </c>
      <c r="L44" s="25">
        <v>6</v>
      </c>
      <c r="M44" s="23" t="s">
        <v>40</v>
      </c>
      <c r="N44" s="23" t="s">
        <v>323</v>
      </c>
      <c r="O44" s="23" t="s">
        <v>85</v>
      </c>
      <c r="P44" s="23" t="s">
        <v>43</v>
      </c>
      <c r="Q44" s="27">
        <v>7877225380</v>
      </c>
      <c r="R44" s="27">
        <v>7877242892</v>
      </c>
      <c r="S44" s="29" t="s">
        <v>324</v>
      </c>
      <c r="T44" s="29" t="s">
        <v>325</v>
      </c>
      <c r="U44" s="613"/>
      <c r="V44" s="57"/>
      <c r="W44" s="52" t="s">
        <v>326</v>
      </c>
      <c r="X44" s="52" t="s">
        <v>34</v>
      </c>
      <c r="Y44" s="52" t="s">
        <v>89</v>
      </c>
      <c r="Z44" s="53">
        <v>907</v>
      </c>
    </row>
    <row r="45" spans="1:26" ht="22.5" x14ac:dyDescent="0.2">
      <c r="A45" s="31">
        <f>+A44+1</f>
        <v>41</v>
      </c>
      <c r="B45" s="23" t="s">
        <v>327</v>
      </c>
      <c r="C45" s="23" t="s">
        <v>25</v>
      </c>
      <c r="D45" s="23"/>
      <c r="E45" s="23"/>
      <c r="F45" s="23" t="s">
        <v>328</v>
      </c>
      <c r="G45" s="23" t="s">
        <v>231</v>
      </c>
      <c r="H45" s="23" t="s">
        <v>89</v>
      </c>
      <c r="I45" s="24">
        <v>907</v>
      </c>
      <c r="J45" s="25">
        <v>2</v>
      </c>
      <c r="K45" s="26">
        <v>50</v>
      </c>
      <c r="L45" s="25">
        <v>17</v>
      </c>
      <c r="M45" s="23" t="s">
        <v>40</v>
      </c>
      <c r="N45" s="23" t="s">
        <v>41</v>
      </c>
      <c r="O45" s="23" t="s">
        <v>329</v>
      </c>
      <c r="P45" s="23" t="s">
        <v>43</v>
      </c>
      <c r="Q45" s="27">
        <v>7879771000</v>
      </c>
      <c r="R45" s="27">
        <v>7874747339</v>
      </c>
      <c r="S45" s="29" t="s">
        <v>330</v>
      </c>
      <c r="T45" s="29" t="s">
        <v>331</v>
      </c>
      <c r="U45" s="613"/>
      <c r="V45" s="57"/>
      <c r="W45" s="52" t="s">
        <v>332</v>
      </c>
      <c r="X45" s="52" t="s">
        <v>34</v>
      </c>
      <c r="Y45" s="52" t="s">
        <v>89</v>
      </c>
      <c r="Z45" s="53">
        <v>908</v>
      </c>
    </row>
    <row r="46" spans="1:26" ht="22.5" x14ac:dyDescent="0.2">
      <c r="A46" s="31">
        <f t="shared" si="0"/>
        <v>42</v>
      </c>
      <c r="B46" s="23" t="s">
        <v>1349</v>
      </c>
      <c r="C46" s="23" t="s">
        <v>25</v>
      </c>
      <c r="D46" s="23"/>
      <c r="E46" s="23"/>
      <c r="F46" s="23" t="s">
        <v>1350</v>
      </c>
      <c r="G46" s="23" t="s">
        <v>34</v>
      </c>
      <c r="H46" s="23" t="s">
        <v>89</v>
      </c>
      <c r="I46" s="24">
        <v>9073222</v>
      </c>
      <c r="J46" s="25">
        <v>1</v>
      </c>
      <c r="K46" s="26">
        <v>42</v>
      </c>
      <c r="L46" s="25">
        <v>7</v>
      </c>
      <c r="M46" s="23" t="s">
        <v>29</v>
      </c>
      <c r="N46" s="23" t="s">
        <v>900</v>
      </c>
      <c r="O46" s="23" t="s">
        <v>477</v>
      </c>
      <c r="P46" s="23" t="s">
        <v>217</v>
      </c>
      <c r="Q46" s="27">
        <v>7877240600</v>
      </c>
      <c r="R46" s="27">
        <v>7879770655</v>
      </c>
      <c r="S46" s="23"/>
      <c r="T46" s="29" t="s">
        <v>1351</v>
      </c>
      <c r="U46" s="613"/>
      <c r="V46" s="57"/>
      <c r="W46" s="52" t="s">
        <v>1352</v>
      </c>
      <c r="X46" s="52" t="s">
        <v>34</v>
      </c>
      <c r="Y46" s="52" t="s">
        <v>89</v>
      </c>
      <c r="Z46" s="53">
        <v>9073222</v>
      </c>
    </row>
    <row r="47" spans="1:26" ht="22.5" x14ac:dyDescent="0.2">
      <c r="A47" s="31">
        <f t="shared" si="0"/>
        <v>43</v>
      </c>
      <c r="B47" s="23" t="s">
        <v>333</v>
      </c>
      <c r="C47" s="23" t="s">
        <v>334</v>
      </c>
      <c r="D47" s="23"/>
      <c r="E47" s="23"/>
      <c r="F47" s="23" t="s">
        <v>335</v>
      </c>
      <c r="G47" s="23" t="s">
        <v>34</v>
      </c>
      <c r="H47" s="23" t="s">
        <v>89</v>
      </c>
      <c r="I47" s="24">
        <v>901</v>
      </c>
      <c r="J47" s="25">
        <v>0</v>
      </c>
      <c r="K47" s="26">
        <v>8</v>
      </c>
      <c r="L47" s="25">
        <v>15</v>
      </c>
      <c r="M47" s="23" t="s">
        <v>40</v>
      </c>
      <c r="N47" s="23" t="s">
        <v>336</v>
      </c>
      <c r="O47" s="23" t="s">
        <v>337</v>
      </c>
      <c r="P47" s="23" t="s">
        <v>338</v>
      </c>
      <c r="Q47" s="27" t="s">
        <v>339</v>
      </c>
      <c r="R47" s="27"/>
      <c r="S47" s="29" t="s">
        <v>340</v>
      </c>
      <c r="T47" s="29" t="s">
        <v>341</v>
      </c>
      <c r="U47" s="613"/>
      <c r="V47" s="57"/>
      <c r="W47" s="52" t="s">
        <v>342</v>
      </c>
      <c r="X47" s="52" t="s">
        <v>34</v>
      </c>
      <c r="Y47" s="52" t="s">
        <v>89</v>
      </c>
      <c r="Z47" s="53">
        <v>901</v>
      </c>
    </row>
    <row r="48" spans="1:26" ht="33.75" x14ac:dyDescent="0.2">
      <c r="A48" s="31">
        <f t="shared" si="0"/>
        <v>44</v>
      </c>
      <c r="B48" s="23" t="s">
        <v>343</v>
      </c>
      <c r="C48" s="23" t="s">
        <v>25</v>
      </c>
      <c r="D48" s="23"/>
      <c r="E48" s="23"/>
      <c r="F48" s="23" t="s">
        <v>344</v>
      </c>
      <c r="G48" s="23" t="s">
        <v>345</v>
      </c>
      <c r="H48" s="23" t="s">
        <v>89</v>
      </c>
      <c r="I48" s="24">
        <v>907</v>
      </c>
      <c r="J48" s="25">
        <v>6</v>
      </c>
      <c r="K48" s="26">
        <v>126</v>
      </c>
      <c r="L48" s="25">
        <v>45</v>
      </c>
      <c r="M48" s="23" t="s">
        <v>40</v>
      </c>
      <c r="N48" s="23" t="s">
        <v>346</v>
      </c>
      <c r="O48" s="23" t="s">
        <v>347</v>
      </c>
      <c r="P48" s="23" t="s">
        <v>53</v>
      </c>
      <c r="Q48" s="27">
        <v>7879775000</v>
      </c>
      <c r="R48" s="27">
        <v>7879775380</v>
      </c>
      <c r="S48" s="29" t="s">
        <v>35</v>
      </c>
      <c r="T48" s="29" t="s">
        <v>348</v>
      </c>
      <c r="U48" s="613"/>
      <c r="V48" s="57"/>
      <c r="W48" s="52" t="s">
        <v>344</v>
      </c>
      <c r="X48" s="52" t="s">
        <v>345</v>
      </c>
      <c r="Y48" s="52" t="s">
        <v>89</v>
      </c>
      <c r="Z48" s="53">
        <v>907</v>
      </c>
    </row>
    <row r="49" spans="1:26" ht="22.5" x14ac:dyDescent="0.2">
      <c r="A49" s="31">
        <f t="shared" si="0"/>
        <v>45</v>
      </c>
      <c r="B49" s="23" t="s">
        <v>349</v>
      </c>
      <c r="C49" s="23" t="s">
        <v>25</v>
      </c>
      <c r="D49" s="23"/>
      <c r="E49" s="23"/>
      <c r="F49" s="23" t="s">
        <v>350</v>
      </c>
      <c r="G49" s="23" t="s">
        <v>231</v>
      </c>
      <c r="H49" s="23" t="s">
        <v>89</v>
      </c>
      <c r="I49" s="24">
        <v>907</v>
      </c>
      <c r="J49" s="70">
        <v>3</v>
      </c>
      <c r="K49" s="42">
        <v>149</v>
      </c>
      <c r="L49" s="70">
        <v>40</v>
      </c>
      <c r="M49" s="23" t="s">
        <v>296</v>
      </c>
      <c r="N49" s="23" t="s">
        <v>351</v>
      </c>
      <c r="O49" s="23" t="s">
        <v>352</v>
      </c>
      <c r="P49" s="23" t="s">
        <v>53</v>
      </c>
      <c r="Q49" s="27">
        <v>7877213000</v>
      </c>
      <c r="R49" s="27"/>
      <c r="S49" s="29" t="s">
        <v>35</v>
      </c>
      <c r="T49" s="29" t="s">
        <v>348</v>
      </c>
      <c r="U49" s="613"/>
      <c r="V49" s="57"/>
      <c r="W49" s="52"/>
      <c r="X49" s="52"/>
      <c r="Y49" s="52" t="s">
        <v>89</v>
      </c>
      <c r="Z49" s="53">
        <v>907</v>
      </c>
    </row>
    <row r="50" spans="1:26" ht="22.5" x14ac:dyDescent="0.2">
      <c r="A50" s="31">
        <f t="shared" si="0"/>
        <v>46</v>
      </c>
      <c r="B50" s="23" t="s">
        <v>353</v>
      </c>
      <c r="C50" s="23" t="s">
        <v>25</v>
      </c>
      <c r="D50" s="23"/>
      <c r="E50" s="23"/>
      <c r="F50" s="23" t="s">
        <v>354</v>
      </c>
      <c r="G50" s="23" t="s">
        <v>355</v>
      </c>
      <c r="H50" s="23" t="s">
        <v>89</v>
      </c>
      <c r="I50" s="24">
        <v>907</v>
      </c>
      <c r="J50" s="25">
        <v>16</v>
      </c>
      <c r="K50" s="26">
        <v>483</v>
      </c>
      <c r="L50" s="25">
        <v>634</v>
      </c>
      <c r="M50" s="23" t="s">
        <v>40</v>
      </c>
      <c r="N50" s="23" t="s">
        <v>122</v>
      </c>
      <c r="O50" s="23" t="s">
        <v>356</v>
      </c>
      <c r="P50" s="23" t="s">
        <v>53</v>
      </c>
      <c r="Q50" s="27">
        <v>7877217500</v>
      </c>
      <c r="R50" s="27" t="s">
        <v>34</v>
      </c>
      <c r="S50" s="29" t="s">
        <v>357</v>
      </c>
      <c r="T50" s="29" t="s">
        <v>358</v>
      </c>
      <c r="U50" s="613"/>
      <c r="V50" s="57"/>
      <c r="W50" s="52" t="s">
        <v>354</v>
      </c>
      <c r="X50" s="52" t="s">
        <v>355</v>
      </c>
      <c r="Y50" s="52" t="s">
        <v>89</v>
      </c>
      <c r="Z50" s="53">
        <v>907</v>
      </c>
    </row>
    <row r="51" spans="1:26" ht="15" x14ac:dyDescent="0.2">
      <c r="A51" s="31">
        <f t="shared" si="0"/>
        <v>47</v>
      </c>
      <c r="B51" s="52" t="s">
        <v>359</v>
      </c>
      <c r="C51" s="52" t="s">
        <v>82</v>
      </c>
      <c r="D51" s="52"/>
      <c r="E51" s="52"/>
      <c r="F51" s="52" t="s">
        <v>360</v>
      </c>
      <c r="G51" s="52" t="s">
        <v>34</v>
      </c>
      <c r="H51" s="52" t="s">
        <v>89</v>
      </c>
      <c r="I51" s="53">
        <v>901</v>
      </c>
      <c r="J51" s="54">
        <v>1</v>
      </c>
      <c r="K51" s="26">
        <v>24</v>
      </c>
      <c r="L51" s="54">
        <v>21</v>
      </c>
      <c r="M51" s="52" t="s">
        <v>40</v>
      </c>
      <c r="N51" s="52" t="s">
        <v>361</v>
      </c>
      <c r="O51" s="52" t="s">
        <v>362</v>
      </c>
      <c r="P51" s="52" t="s">
        <v>43</v>
      </c>
      <c r="Q51" s="55">
        <v>7877222014</v>
      </c>
      <c r="R51" s="55" t="s">
        <v>34</v>
      </c>
      <c r="S51" s="58" t="s">
        <v>363</v>
      </c>
      <c r="T51" s="56" t="s">
        <v>364</v>
      </c>
      <c r="U51" s="613"/>
      <c r="V51" s="57"/>
      <c r="W51" s="52" t="s">
        <v>360</v>
      </c>
      <c r="X51" s="52" t="s">
        <v>34</v>
      </c>
      <c r="Y51" s="52" t="s">
        <v>89</v>
      </c>
      <c r="Z51" s="53">
        <v>901</v>
      </c>
    </row>
    <row r="52" spans="1:26" ht="22.5" x14ac:dyDescent="0.2">
      <c r="A52" s="31">
        <f t="shared" si="0"/>
        <v>48</v>
      </c>
      <c r="B52" s="52" t="s">
        <v>1353</v>
      </c>
      <c r="C52" s="52" t="s">
        <v>82</v>
      </c>
      <c r="D52" s="52"/>
      <c r="E52" s="52"/>
      <c r="F52" s="52" t="s">
        <v>366</v>
      </c>
      <c r="G52" s="52" t="s">
        <v>180</v>
      </c>
      <c r="H52" s="52" t="s">
        <v>89</v>
      </c>
      <c r="I52" s="53">
        <v>9071710</v>
      </c>
      <c r="J52" s="54">
        <v>1</v>
      </c>
      <c r="K52" s="26">
        <v>20</v>
      </c>
      <c r="L52" s="54">
        <v>9</v>
      </c>
      <c r="M52" s="52" t="s">
        <v>69</v>
      </c>
      <c r="N52" s="52" t="s">
        <v>1228</v>
      </c>
      <c r="O52" s="52" t="s">
        <v>31</v>
      </c>
      <c r="P52" s="52" t="s">
        <v>53</v>
      </c>
      <c r="Q52" s="55">
        <v>7872899191</v>
      </c>
      <c r="R52" s="55" t="s">
        <v>34</v>
      </c>
      <c r="S52" s="58" t="s">
        <v>369</v>
      </c>
      <c r="T52" s="71" t="s">
        <v>1229</v>
      </c>
      <c r="U52" s="613"/>
      <c r="V52" s="57"/>
      <c r="W52" s="52" t="s">
        <v>371</v>
      </c>
      <c r="X52" s="52" t="s">
        <v>180</v>
      </c>
      <c r="Y52" s="52" t="s">
        <v>89</v>
      </c>
      <c r="Z52" s="53">
        <v>9071710</v>
      </c>
    </row>
    <row r="53" spans="1:26" ht="22.5" x14ac:dyDescent="0.2">
      <c r="A53" s="31">
        <f t="shared" si="0"/>
        <v>49</v>
      </c>
      <c r="B53" s="23" t="s">
        <v>372</v>
      </c>
      <c r="C53" s="23" t="s">
        <v>25</v>
      </c>
      <c r="D53" s="23"/>
      <c r="E53" s="23"/>
      <c r="F53" s="23" t="s">
        <v>373</v>
      </c>
      <c r="G53" s="23" t="s">
        <v>180</v>
      </c>
      <c r="H53" s="23" t="s">
        <v>89</v>
      </c>
      <c r="I53" s="24">
        <v>907</v>
      </c>
      <c r="J53" s="25">
        <v>2</v>
      </c>
      <c r="K53" s="26">
        <v>15</v>
      </c>
      <c r="L53" s="25">
        <v>30</v>
      </c>
      <c r="M53" s="23" t="s">
        <v>29</v>
      </c>
      <c r="N53" s="23" t="s">
        <v>374</v>
      </c>
      <c r="O53" s="23" t="s">
        <v>302</v>
      </c>
      <c r="P53" s="23" t="s">
        <v>217</v>
      </c>
      <c r="Q53" s="27">
        <v>7877059994</v>
      </c>
      <c r="R53" s="27">
        <v>8884101558</v>
      </c>
      <c r="S53" s="58" t="s">
        <v>375</v>
      </c>
      <c r="T53" s="29" t="s">
        <v>376</v>
      </c>
      <c r="U53" s="613"/>
      <c r="V53" s="57"/>
      <c r="W53" s="52" t="s">
        <v>373</v>
      </c>
      <c r="X53" s="52" t="s">
        <v>180</v>
      </c>
      <c r="Y53" s="52" t="s">
        <v>89</v>
      </c>
      <c r="Z53" s="53">
        <v>907</v>
      </c>
    </row>
    <row r="54" spans="1:26" ht="22.5" x14ac:dyDescent="0.2">
      <c r="A54" s="31">
        <f t="shared" si="0"/>
        <v>50</v>
      </c>
      <c r="B54" s="23" t="s">
        <v>377</v>
      </c>
      <c r="C54" s="23" t="s">
        <v>25</v>
      </c>
      <c r="D54" s="23"/>
      <c r="E54" s="23"/>
      <c r="F54" s="23" t="s">
        <v>378</v>
      </c>
      <c r="G54" s="23" t="s">
        <v>180</v>
      </c>
      <c r="H54" s="23" t="s">
        <v>89</v>
      </c>
      <c r="I54" s="24">
        <v>907</v>
      </c>
      <c r="J54" s="25">
        <v>1</v>
      </c>
      <c r="K54" s="26">
        <v>26</v>
      </c>
      <c r="L54" s="25">
        <v>2</v>
      </c>
      <c r="M54" s="23" t="s">
        <v>29</v>
      </c>
      <c r="N54" s="23" t="s">
        <v>374</v>
      </c>
      <c r="O54" s="23" t="s">
        <v>302</v>
      </c>
      <c r="P54" s="23" t="s">
        <v>217</v>
      </c>
      <c r="Q54" s="27" t="s">
        <v>379</v>
      </c>
      <c r="R54" s="27"/>
      <c r="S54" s="58" t="s">
        <v>380</v>
      </c>
      <c r="T54" s="29" t="s">
        <v>381</v>
      </c>
      <c r="U54" s="613"/>
      <c r="V54" s="57"/>
      <c r="W54" s="52"/>
      <c r="X54" s="52"/>
      <c r="Y54" s="52"/>
      <c r="Z54" s="53"/>
    </row>
    <row r="55" spans="1:26" ht="22.5" x14ac:dyDescent="0.2">
      <c r="A55" s="31">
        <f t="shared" si="0"/>
        <v>51</v>
      </c>
      <c r="B55" s="23" t="s">
        <v>382</v>
      </c>
      <c r="C55" s="23" t="s">
        <v>25</v>
      </c>
      <c r="D55" s="25" t="s">
        <v>1346</v>
      </c>
      <c r="E55" s="23"/>
      <c r="F55" s="23" t="s">
        <v>383</v>
      </c>
      <c r="G55" s="23" t="s">
        <v>180</v>
      </c>
      <c r="H55" s="23" t="s">
        <v>89</v>
      </c>
      <c r="I55" s="24">
        <v>9071325</v>
      </c>
      <c r="J55" s="25">
        <v>8</v>
      </c>
      <c r="K55" s="26">
        <v>525</v>
      </c>
      <c r="L55" s="25">
        <v>497</v>
      </c>
      <c r="M55" s="23" t="s">
        <v>40</v>
      </c>
      <c r="N55" s="23" t="s">
        <v>122</v>
      </c>
      <c r="O55" s="23" t="s">
        <v>384</v>
      </c>
      <c r="P55" s="23" t="s">
        <v>53</v>
      </c>
      <c r="Q55" s="27">
        <v>7877227000</v>
      </c>
      <c r="R55" s="27">
        <v>7872896185</v>
      </c>
      <c r="S55" s="58" t="s">
        <v>385</v>
      </c>
      <c r="T55" s="59" t="s">
        <v>386</v>
      </c>
      <c r="U55" s="613"/>
      <c r="V55" s="57"/>
      <c r="W55" s="52" t="s">
        <v>383</v>
      </c>
      <c r="X55" s="52" t="s">
        <v>180</v>
      </c>
      <c r="Y55" s="52" t="s">
        <v>89</v>
      </c>
      <c r="Z55" s="53">
        <v>9071325</v>
      </c>
    </row>
    <row r="56" spans="1:26" ht="22.5" x14ac:dyDescent="0.2">
      <c r="A56" s="31">
        <f t="shared" si="0"/>
        <v>52</v>
      </c>
      <c r="B56" s="23" t="s">
        <v>387</v>
      </c>
      <c r="C56" s="23" t="s">
        <v>25</v>
      </c>
      <c r="D56" s="23"/>
      <c r="E56" s="23"/>
      <c r="F56" s="23" t="s">
        <v>388</v>
      </c>
      <c r="G56" s="23" t="s">
        <v>315</v>
      </c>
      <c r="H56" s="23" t="s">
        <v>89</v>
      </c>
      <c r="I56" s="24">
        <v>901</v>
      </c>
      <c r="J56" s="25">
        <v>1</v>
      </c>
      <c r="K56" s="26">
        <v>27</v>
      </c>
      <c r="L56" s="25">
        <v>8</v>
      </c>
      <c r="M56" s="23" t="s">
        <v>40</v>
      </c>
      <c r="N56" s="23" t="s">
        <v>389</v>
      </c>
      <c r="O56" s="23" t="s">
        <v>390</v>
      </c>
      <c r="P56" s="23" t="s">
        <v>43</v>
      </c>
      <c r="Q56" s="27">
        <v>7877251351</v>
      </c>
      <c r="R56" s="27">
        <v>7879777682</v>
      </c>
      <c r="S56" s="58" t="s">
        <v>391</v>
      </c>
      <c r="T56" s="29" t="s">
        <v>392</v>
      </c>
      <c r="U56" s="613"/>
      <c r="V56" s="57"/>
      <c r="W56" s="52" t="s">
        <v>388</v>
      </c>
      <c r="X56" s="52" t="s">
        <v>315</v>
      </c>
      <c r="Y56" s="52" t="s">
        <v>89</v>
      </c>
      <c r="Z56" s="53">
        <v>901</v>
      </c>
    </row>
    <row r="57" spans="1:26" ht="22.5" x14ac:dyDescent="0.2">
      <c r="A57" s="31">
        <f t="shared" si="0"/>
        <v>53</v>
      </c>
      <c r="B57" s="23" t="s">
        <v>393</v>
      </c>
      <c r="C57" s="23" t="s">
        <v>82</v>
      </c>
      <c r="D57" s="23"/>
      <c r="E57" s="23"/>
      <c r="F57" s="23" t="s">
        <v>394</v>
      </c>
      <c r="G57" s="23" t="s">
        <v>34</v>
      </c>
      <c r="H57" s="23" t="s">
        <v>89</v>
      </c>
      <c r="I57" s="24">
        <v>907</v>
      </c>
      <c r="J57" s="25">
        <v>0</v>
      </c>
      <c r="K57" s="26">
        <v>25</v>
      </c>
      <c r="L57" s="25">
        <v>8</v>
      </c>
      <c r="M57" s="23" t="s">
        <v>40</v>
      </c>
      <c r="N57" s="23" t="s">
        <v>93</v>
      </c>
      <c r="O57" s="23" t="s">
        <v>395</v>
      </c>
      <c r="P57" s="23" t="s">
        <v>43</v>
      </c>
      <c r="Q57" s="27">
        <v>7877228640</v>
      </c>
      <c r="R57" s="27">
        <v>7877254921</v>
      </c>
      <c r="S57" s="58" t="s">
        <v>396</v>
      </c>
      <c r="T57" s="29" t="s">
        <v>397</v>
      </c>
      <c r="U57" s="613"/>
      <c r="V57" s="57"/>
      <c r="W57" s="52" t="s">
        <v>394</v>
      </c>
      <c r="X57" s="52" t="s">
        <v>180</v>
      </c>
      <c r="Y57" s="52" t="s">
        <v>89</v>
      </c>
      <c r="Z57" s="53">
        <v>907</v>
      </c>
    </row>
    <row r="58" spans="1:26" ht="22.5" x14ac:dyDescent="0.2">
      <c r="A58" s="31">
        <f t="shared" si="0"/>
        <v>54</v>
      </c>
      <c r="B58" s="23" t="s">
        <v>398</v>
      </c>
      <c r="C58" s="23" t="s">
        <v>25</v>
      </c>
      <c r="D58" s="23"/>
      <c r="E58" s="23"/>
      <c r="F58" s="23" t="s">
        <v>399</v>
      </c>
      <c r="G58" s="23"/>
      <c r="H58" s="23" t="s">
        <v>89</v>
      </c>
      <c r="I58" s="24">
        <v>901</v>
      </c>
      <c r="J58" s="25">
        <v>2</v>
      </c>
      <c r="K58" s="26">
        <v>28</v>
      </c>
      <c r="L58" s="25">
        <v>12</v>
      </c>
      <c r="M58" s="23" t="s">
        <v>40</v>
      </c>
      <c r="N58" s="23" t="s">
        <v>400</v>
      </c>
      <c r="O58" s="23" t="s">
        <v>401</v>
      </c>
      <c r="P58" s="23"/>
      <c r="Q58" s="27" t="s">
        <v>402</v>
      </c>
      <c r="R58" s="27"/>
      <c r="S58" s="58" t="s">
        <v>403</v>
      </c>
      <c r="T58" s="29" t="s">
        <v>404</v>
      </c>
      <c r="U58" s="613"/>
      <c r="V58" s="57"/>
      <c r="W58" s="52"/>
      <c r="X58" s="52"/>
      <c r="Y58" s="52"/>
      <c r="Z58" s="53"/>
    </row>
    <row r="59" spans="1:26" ht="22.5" x14ac:dyDescent="0.2">
      <c r="A59" s="31">
        <f t="shared" si="0"/>
        <v>55</v>
      </c>
      <c r="B59" s="23" t="s">
        <v>405</v>
      </c>
      <c r="C59" s="23" t="s">
        <v>25</v>
      </c>
      <c r="D59" s="23"/>
      <c r="E59" s="23"/>
      <c r="F59" s="23" t="s">
        <v>406</v>
      </c>
      <c r="G59" s="23" t="s">
        <v>34</v>
      </c>
      <c r="H59" s="23" t="s">
        <v>89</v>
      </c>
      <c r="I59" s="24">
        <v>9012620</v>
      </c>
      <c r="J59" s="25">
        <v>11</v>
      </c>
      <c r="K59" s="26">
        <v>240</v>
      </c>
      <c r="L59" s="25">
        <v>126</v>
      </c>
      <c r="M59" s="23" t="s">
        <v>40</v>
      </c>
      <c r="N59" s="23" t="s">
        <v>407</v>
      </c>
      <c r="O59" s="23" t="s">
        <v>408</v>
      </c>
      <c r="P59" s="23" t="s">
        <v>53</v>
      </c>
      <c r="Q59" s="27">
        <v>7877215100</v>
      </c>
      <c r="R59" s="27">
        <v>7872891906</v>
      </c>
      <c r="S59" s="58" t="s">
        <v>409</v>
      </c>
      <c r="T59" s="29" t="s">
        <v>410</v>
      </c>
      <c r="U59" s="613"/>
      <c r="V59" s="57"/>
      <c r="W59" s="52" t="s">
        <v>406</v>
      </c>
      <c r="X59" s="52" t="s">
        <v>34</v>
      </c>
      <c r="Y59" s="52" t="s">
        <v>89</v>
      </c>
      <c r="Z59" s="53">
        <v>9012620</v>
      </c>
    </row>
    <row r="60" spans="1:26" ht="22.5" x14ac:dyDescent="0.2">
      <c r="A60" s="31">
        <f t="shared" si="0"/>
        <v>56</v>
      </c>
      <c r="B60" s="23" t="s">
        <v>411</v>
      </c>
      <c r="C60" s="23" t="s">
        <v>25</v>
      </c>
      <c r="D60" s="25" t="s">
        <v>1346</v>
      </c>
      <c r="E60" s="23"/>
      <c r="F60" s="23" t="s">
        <v>412</v>
      </c>
      <c r="G60" s="23" t="s">
        <v>34</v>
      </c>
      <c r="H60" s="23" t="s">
        <v>89</v>
      </c>
      <c r="I60" s="24">
        <v>907</v>
      </c>
      <c r="J60" s="25">
        <v>26</v>
      </c>
      <c r="K60" s="26">
        <v>503</v>
      </c>
      <c r="L60" s="25">
        <v>445</v>
      </c>
      <c r="M60" s="23" t="s">
        <v>114</v>
      </c>
      <c r="N60" s="23" t="s">
        <v>413</v>
      </c>
      <c r="O60" s="23" t="s">
        <v>414</v>
      </c>
      <c r="P60" s="23" t="s">
        <v>63</v>
      </c>
      <c r="Q60" s="27">
        <v>7879933500</v>
      </c>
      <c r="R60" s="27">
        <v>7879333505</v>
      </c>
      <c r="S60" s="58" t="s">
        <v>259</v>
      </c>
      <c r="T60" s="59" t="s">
        <v>415</v>
      </c>
      <c r="U60" s="613"/>
      <c r="V60" s="57"/>
      <c r="W60" s="52" t="s">
        <v>412</v>
      </c>
      <c r="X60" s="52" t="s">
        <v>34</v>
      </c>
      <c r="Y60" s="52" t="s">
        <v>89</v>
      </c>
      <c r="Z60" s="53">
        <v>907</v>
      </c>
    </row>
    <row r="61" spans="1:26" ht="22.5" x14ac:dyDescent="0.2">
      <c r="A61" s="31">
        <f t="shared" si="0"/>
        <v>57</v>
      </c>
      <c r="B61" s="23" t="s">
        <v>1354</v>
      </c>
      <c r="C61" s="23" t="s">
        <v>25</v>
      </c>
      <c r="D61" s="23"/>
      <c r="E61" s="23"/>
      <c r="F61" s="23" t="s">
        <v>417</v>
      </c>
      <c r="G61" s="23" t="s">
        <v>34</v>
      </c>
      <c r="H61" s="23" t="s">
        <v>89</v>
      </c>
      <c r="I61" s="24">
        <v>907</v>
      </c>
      <c r="J61" s="25">
        <v>5</v>
      </c>
      <c r="K61" s="26">
        <v>96</v>
      </c>
      <c r="L61" s="25"/>
      <c r="M61" s="23" t="s">
        <v>60</v>
      </c>
      <c r="N61" s="23" t="s">
        <v>418</v>
      </c>
      <c r="O61" s="23" t="s">
        <v>419</v>
      </c>
      <c r="P61" s="23" t="s">
        <v>63</v>
      </c>
      <c r="Q61" s="27" t="s">
        <v>420</v>
      </c>
      <c r="R61" s="27"/>
      <c r="S61" s="29" t="s">
        <v>421</v>
      </c>
      <c r="T61" s="29" t="s">
        <v>422</v>
      </c>
      <c r="U61" s="613"/>
      <c r="V61" s="57"/>
      <c r="W61" s="52"/>
      <c r="X61" s="52"/>
      <c r="Y61" s="52"/>
      <c r="Z61" s="53"/>
    </row>
    <row r="62" spans="1:26" ht="22.5" x14ac:dyDescent="0.2">
      <c r="A62" s="31">
        <f t="shared" si="0"/>
        <v>58</v>
      </c>
      <c r="B62" s="52" t="s">
        <v>423</v>
      </c>
      <c r="C62" s="52" t="s">
        <v>25</v>
      </c>
      <c r="D62" s="52"/>
      <c r="E62" s="52"/>
      <c r="F62" s="52" t="s">
        <v>424</v>
      </c>
      <c r="G62" s="52" t="s">
        <v>180</v>
      </c>
      <c r="H62" s="52" t="s">
        <v>89</v>
      </c>
      <c r="I62" s="53">
        <v>902</v>
      </c>
      <c r="J62" s="54">
        <v>7</v>
      </c>
      <c r="K62" s="26">
        <v>570</v>
      </c>
      <c r="L62" s="54">
        <v>950</v>
      </c>
      <c r="M62" s="52" t="s">
        <v>107</v>
      </c>
      <c r="N62" s="52" t="s">
        <v>108</v>
      </c>
      <c r="O62" s="52" t="s">
        <v>109</v>
      </c>
      <c r="P62" s="52" t="s">
        <v>53</v>
      </c>
      <c r="Q62" s="55">
        <v>7877211000</v>
      </c>
      <c r="R62" s="55">
        <v>7877227955</v>
      </c>
      <c r="S62" s="72" t="s">
        <v>425</v>
      </c>
      <c r="T62" s="56" t="s">
        <v>111</v>
      </c>
      <c r="U62" s="613"/>
      <c r="V62" s="57"/>
      <c r="W62" s="52" t="s">
        <v>426</v>
      </c>
      <c r="X62" s="52" t="s">
        <v>34</v>
      </c>
      <c r="Y62" s="52" t="s">
        <v>89</v>
      </c>
      <c r="Z62" s="53">
        <v>902</v>
      </c>
    </row>
    <row r="63" spans="1:26" ht="22.5" x14ac:dyDescent="0.2">
      <c r="A63" s="31">
        <f t="shared" si="0"/>
        <v>59</v>
      </c>
      <c r="B63" s="23" t="s">
        <v>427</v>
      </c>
      <c r="C63" s="23" t="s">
        <v>25</v>
      </c>
      <c r="D63" s="23"/>
      <c r="E63" s="23"/>
      <c r="F63" s="23" t="s">
        <v>428</v>
      </c>
      <c r="G63" s="23"/>
      <c r="H63" s="23" t="s">
        <v>89</v>
      </c>
      <c r="I63" s="24">
        <v>908</v>
      </c>
      <c r="J63" s="25">
        <v>2</v>
      </c>
      <c r="K63" s="26">
        <v>47</v>
      </c>
      <c r="L63" s="25">
        <v>17</v>
      </c>
      <c r="M63" s="23" t="s">
        <v>29</v>
      </c>
      <c r="N63" s="23" t="s">
        <v>1230</v>
      </c>
      <c r="O63" s="23" t="s">
        <v>31</v>
      </c>
      <c r="P63" s="23" t="s">
        <v>32</v>
      </c>
      <c r="Q63" s="27" t="s">
        <v>429</v>
      </c>
      <c r="R63" s="27"/>
      <c r="S63" s="58" t="s">
        <v>430</v>
      </c>
      <c r="T63" s="71" t="s">
        <v>1229</v>
      </c>
      <c r="U63" s="613"/>
      <c r="V63" s="57"/>
      <c r="W63" s="52"/>
      <c r="X63" s="52"/>
      <c r="Y63" s="52"/>
      <c r="Z63" s="53"/>
    </row>
    <row r="64" spans="1:26" ht="22.5" x14ac:dyDescent="0.25">
      <c r="A64" s="31">
        <f t="shared" si="0"/>
        <v>60</v>
      </c>
      <c r="B64" s="52" t="s">
        <v>431</v>
      </c>
      <c r="C64" s="52" t="s">
        <v>25</v>
      </c>
      <c r="D64" s="52"/>
      <c r="E64" s="52"/>
      <c r="F64" s="52" t="s">
        <v>432</v>
      </c>
      <c r="G64" s="52" t="s">
        <v>180</v>
      </c>
      <c r="H64" s="52" t="s">
        <v>89</v>
      </c>
      <c r="I64" s="53">
        <v>907</v>
      </c>
      <c r="J64" s="54"/>
      <c r="K64" s="26">
        <v>233</v>
      </c>
      <c r="L64" s="54">
        <v>80</v>
      </c>
      <c r="M64" s="52" t="s">
        <v>40</v>
      </c>
      <c r="N64" s="52" t="s">
        <v>433</v>
      </c>
      <c r="O64" s="52" t="s">
        <v>434</v>
      </c>
      <c r="P64" s="52" t="s">
        <v>32</v>
      </c>
      <c r="Q64" s="55" t="s">
        <v>435</v>
      </c>
      <c r="R64" s="55"/>
      <c r="S64" s="58" t="s">
        <v>436</v>
      </c>
      <c r="T64" s="73" t="s">
        <v>437</v>
      </c>
      <c r="U64" s="613"/>
      <c r="V64" s="57"/>
      <c r="W64" s="52" t="s">
        <v>438</v>
      </c>
      <c r="X64" s="52" t="s">
        <v>180</v>
      </c>
      <c r="Y64" s="52" t="s">
        <v>89</v>
      </c>
      <c r="Z64" s="53" t="s">
        <v>439</v>
      </c>
    </row>
    <row r="65" spans="1:26" ht="22.5" x14ac:dyDescent="0.2">
      <c r="A65" s="31">
        <f t="shared" si="0"/>
        <v>61</v>
      </c>
      <c r="B65" s="46" t="s">
        <v>440</v>
      </c>
      <c r="C65" s="46" t="s">
        <v>25</v>
      </c>
      <c r="D65" s="48" t="s">
        <v>1355</v>
      </c>
      <c r="E65" s="46"/>
      <c r="F65" s="46" t="s">
        <v>441</v>
      </c>
      <c r="G65" s="46" t="s">
        <v>92</v>
      </c>
      <c r="H65" s="46" t="s">
        <v>59</v>
      </c>
      <c r="I65" s="47">
        <v>979</v>
      </c>
      <c r="J65" s="48">
        <v>17</v>
      </c>
      <c r="K65" s="26">
        <v>388</v>
      </c>
      <c r="L65" s="48">
        <v>545</v>
      </c>
      <c r="M65" s="46" t="s">
        <v>296</v>
      </c>
      <c r="N65" s="46" t="s">
        <v>442</v>
      </c>
      <c r="O65" s="46" t="s">
        <v>443</v>
      </c>
      <c r="P65" s="46" t="s">
        <v>63</v>
      </c>
      <c r="Q65" s="49" t="s">
        <v>444</v>
      </c>
      <c r="R65" s="49"/>
      <c r="S65" s="58" t="s">
        <v>445</v>
      </c>
      <c r="T65" s="74" t="s">
        <v>446</v>
      </c>
      <c r="U65" s="613"/>
      <c r="W65" s="46"/>
      <c r="X65" s="46"/>
      <c r="Y65" s="46"/>
      <c r="Z65" s="47"/>
    </row>
    <row r="66" spans="1:26" ht="22.5" x14ac:dyDescent="0.25">
      <c r="A66" s="31">
        <f t="shared" si="0"/>
        <v>62</v>
      </c>
      <c r="B66" s="46" t="s">
        <v>447</v>
      </c>
      <c r="C66" s="46" t="s">
        <v>82</v>
      </c>
      <c r="D66" s="46"/>
      <c r="E66" s="46"/>
      <c r="F66" s="46" t="s">
        <v>448</v>
      </c>
      <c r="G66" s="46"/>
      <c r="H66" s="46" t="s">
        <v>89</v>
      </c>
      <c r="I66" s="47">
        <v>901</v>
      </c>
      <c r="J66" s="48">
        <v>0</v>
      </c>
      <c r="K66" s="26">
        <v>8</v>
      </c>
      <c r="L66" s="48">
        <v>8</v>
      </c>
      <c r="M66" s="46" t="s">
        <v>40</v>
      </c>
      <c r="N66" s="46" t="s">
        <v>449</v>
      </c>
      <c r="O66" s="46" t="s">
        <v>450</v>
      </c>
      <c r="P66" s="46" t="s">
        <v>43</v>
      </c>
      <c r="Q66" s="49" t="s">
        <v>451</v>
      </c>
      <c r="R66" s="49"/>
      <c r="S66" s="60" t="s">
        <v>452</v>
      </c>
      <c r="T66" s="75" t="s">
        <v>453</v>
      </c>
      <c r="U66" s="613"/>
      <c r="W66" s="46"/>
      <c r="X66" s="46"/>
      <c r="Y66" s="46"/>
      <c r="Z66" s="47"/>
    </row>
    <row r="67" spans="1:26" ht="22.5" x14ac:dyDescent="0.25">
      <c r="A67" s="31">
        <f t="shared" si="0"/>
        <v>63</v>
      </c>
      <c r="B67" s="23" t="s">
        <v>454</v>
      </c>
      <c r="C67" s="23" t="s">
        <v>455</v>
      </c>
      <c r="D67" s="23"/>
      <c r="E67" s="23"/>
      <c r="F67" s="23" t="s">
        <v>456</v>
      </c>
      <c r="G67" s="23" t="s">
        <v>34</v>
      </c>
      <c r="H67" s="23" t="s">
        <v>89</v>
      </c>
      <c r="I67" s="24">
        <v>911</v>
      </c>
      <c r="J67" s="25">
        <v>0</v>
      </c>
      <c r="K67" s="26">
        <v>7</v>
      </c>
      <c r="L67" s="25">
        <v>6</v>
      </c>
      <c r="M67" s="23" t="s">
        <v>40</v>
      </c>
      <c r="N67" s="23" t="s">
        <v>457</v>
      </c>
      <c r="O67" s="23" t="s">
        <v>458</v>
      </c>
      <c r="P67" s="23" t="s">
        <v>43</v>
      </c>
      <c r="Q67" s="27" t="s">
        <v>459</v>
      </c>
      <c r="R67" s="27"/>
      <c r="S67" s="58" t="s">
        <v>460</v>
      </c>
      <c r="T67" s="76" t="s">
        <v>461</v>
      </c>
      <c r="U67" s="613"/>
      <c r="V67" s="57"/>
      <c r="W67" s="52" t="s">
        <v>462</v>
      </c>
      <c r="X67" s="52" t="s">
        <v>34</v>
      </c>
      <c r="Y67" s="52" t="s">
        <v>50</v>
      </c>
      <c r="Z67" s="53">
        <v>725</v>
      </c>
    </row>
    <row r="68" spans="1:26" ht="22.5" x14ac:dyDescent="0.25">
      <c r="A68" s="31">
        <f t="shared" si="0"/>
        <v>64</v>
      </c>
      <c r="B68" s="23" t="s">
        <v>463</v>
      </c>
      <c r="C68" s="23" t="s">
        <v>455</v>
      </c>
      <c r="D68" s="23"/>
      <c r="E68" s="23"/>
      <c r="F68" s="23" t="s">
        <v>464</v>
      </c>
      <c r="G68" s="23" t="s">
        <v>34</v>
      </c>
      <c r="H68" s="23" t="s">
        <v>89</v>
      </c>
      <c r="I68" s="24">
        <v>911</v>
      </c>
      <c r="J68" s="25">
        <v>1</v>
      </c>
      <c r="K68" s="26">
        <v>11</v>
      </c>
      <c r="L68" s="25">
        <v>6</v>
      </c>
      <c r="M68" s="23" t="s">
        <v>296</v>
      </c>
      <c r="N68" s="23" t="s">
        <v>465</v>
      </c>
      <c r="O68" s="23" t="s">
        <v>466</v>
      </c>
      <c r="P68" s="23" t="s">
        <v>43</v>
      </c>
      <c r="Q68" s="27" t="s">
        <v>467</v>
      </c>
      <c r="R68" s="27"/>
      <c r="S68" s="58" t="s">
        <v>468</v>
      </c>
      <c r="T68" s="76" t="s">
        <v>1231</v>
      </c>
      <c r="U68" s="613"/>
      <c r="V68" s="57"/>
      <c r="W68" s="52"/>
      <c r="X68" s="52"/>
      <c r="Y68" s="52"/>
      <c r="Z68" s="53"/>
    </row>
    <row r="69" spans="1:26" ht="33.75" x14ac:dyDescent="0.25">
      <c r="A69" s="31">
        <f t="shared" si="0"/>
        <v>65</v>
      </c>
      <c r="B69" s="23" t="s">
        <v>470</v>
      </c>
      <c r="C69" s="23" t="s">
        <v>25</v>
      </c>
      <c r="D69" s="23"/>
      <c r="E69" s="23"/>
      <c r="F69" s="23" t="s">
        <v>471</v>
      </c>
      <c r="G69" s="23" t="s">
        <v>231</v>
      </c>
      <c r="H69" s="23" t="s">
        <v>89</v>
      </c>
      <c r="I69" s="24">
        <v>907</v>
      </c>
      <c r="J69" s="25">
        <v>1</v>
      </c>
      <c r="K69" s="26">
        <v>25</v>
      </c>
      <c r="L69" s="25">
        <v>11</v>
      </c>
      <c r="M69" s="23" t="s">
        <v>69</v>
      </c>
      <c r="N69" s="23" t="s">
        <v>277</v>
      </c>
      <c r="O69" s="23" t="s">
        <v>278</v>
      </c>
      <c r="P69" s="23" t="s">
        <v>43</v>
      </c>
      <c r="Q69" s="27" t="s">
        <v>472</v>
      </c>
      <c r="R69" s="27"/>
      <c r="S69" s="58" t="s">
        <v>1356</v>
      </c>
      <c r="T69" s="76" t="s">
        <v>473</v>
      </c>
      <c r="U69" s="613"/>
      <c r="V69" s="57"/>
      <c r="W69" s="52" t="s">
        <v>471</v>
      </c>
      <c r="X69" s="52" t="s">
        <v>231</v>
      </c>
      <c r="Y69" s="52" t="s">
        <v>89</v>
      </c>
      <c r="Z69" s="53">
        <v>907</v>
      </c>
    </row>
    <row r="70" spans="1:26" ht="22.5" x14ac:dyDescent="0.25">
      <c r="A70" s="31">
        <f t="shared" si="0"/>
        <v>66</v>
      </c>
      <c r="B70" s="23" t="s">
        <v>474</v>
      </c>
      <c r="C70" s="23" t="s">
        <v>82</v>
      </c>
      <c r="D70" s="23"/>
      <c r="E70" s="23"/>
      <c r="F70" s="23" t="s">
        <v>475</v>
      </c>
      <c r="G70" s="23" t="s">
        <v>180</v>
      </c>
      <c r="H70" s="23" t="s">
        <v>89</v>
      </c>
      <c r="I70" s="24">
        <v>908</v>
      </c>
      <c r="J70" s="25"/>
      <c r="K70" s="26">
        <v>13</v>
      </c>
      <c r="L70" s="25"/>
      <c r="M70" s="23" t="s">
        <v>296</v>
      </c>
      <c r="N70" s="23" t="s">
        <v>476</v>
      </c>
      <c r="O70" s="23" t="s">
        <v>477</v>
      </c>
      <c r="P70" s="23" t="s">
        <v>43</v>
      </c>
      <c r="Q70" s="27" t="s">
        <v>478</v>
      </c>
      <c r="R70" s="27"/>
      <c r="S70" s="58" t="s">
        <v>479</v>
      </c>
      <c r="T70" s="77" t="s">
        <v>480</v>
      </c>
      <c r="U70" s="613"/>
      <c r="V70" s="57"/>
      <c r="W70" s="52"/>
      <c r="X70" s="52"/>
      <c r="Y70" s="52"/>
      <c r="Z70" s="53"/>
    </row>
    <row r="71" spans="1:26" ht="33.75" x14ac:dyDescent="0.25">
      <c r="A71" s="31">
        <f t="shared" ref="A71" si="1">+A70+1</f>
        <v>67</v>
      </c>
      <c r="B71" s="23" t="s">
        <v>488</v>
      </c>
      <c r="C71" s="23" t="s">
        <v>25</v>
      </c>
      <c r="D71" s="23"/>
      <c r="E71" s="23"/>
      <c r="F71" s="23" t="s">
        <v>489</v>
      </c>
      <c r="G71" s="23" t="s">
        <v>490</v>
      </c>
      <c r="H71" s="23" t="s">
        <v>89</v>
      </c>
      <c r="I71" s="24">
        <v>907</v>
      </c>
      <c r="J71" s="25"/>
      <c r="K71" s="26">
        <v>175</v>
      </c>
      <c r="L71" s="25"/>
      <c r="M71" s="23" t="s">
        <v>40</v>
      </c>
      <c r="N71" s="23" t="s">
        <v>491</v>
      </c>
      <c r="O71" s="23" t="s">
        <v>492</v>
      </c>
      <c r="P71" s="23" t="s">
        <v>63</v>
      </c>
      <c r="Q71" s="27" t="s">
        <v>493</v>
      </c>
      <c r="R71" s="27"/>
      <c r="S71" s="58" t="s">
        <v>494</v>
      </c>
      <c r="T71" s="77" t="s">
        <v>495</v>
      </c>
      <c r="U71" s="613"/>
      <c r="V71" s="57"/>
      <c r="W71" s="52"/>
      <c r="X71" s="52"/>
      <c r="Y71" s="52"/>
      <c r="Z71" s="53"/>
    </row>
    <row r="72" spans="1:26" ht="23.25" thickBot="1" x14ac:dyDescent="0.25">
      <c r="A72" s="31">
        <f>+A71+1</f>
        <v>68</v>
      </c>
      <c r="B72" s="23" t="s">
        <v>502</v>
      </c>
      <c r="C72" s="23" t="s">
        <v>82</v>
      </c>
      <c r="D72" s="23"/>
      <c r="E72" s="23"/>
      <c r="F72" s="23" t="s">
        <v>503</v>
      </c>
      <c r="G72" s="23" t="s">
        <v>34</v>
      </c>
      <c r="H72" s="23" t="s">
        <v>89</v>
      </c>
      <c r="I72" s="24">
        <v>913</v>
      </c>
      <c r="J72" s="25">
        <v>1</v>
      </c>
      <c r="K72" s="26">
        <v>18</v>
      </c>
      <c r="L72" s="25">
        <v>10</v>
      </c>
      <c r="M72" s="23" t="s">
        <v>40</v>
      </c>
      <c r="N72" s="23" t="s">
        <v>504</v>
      </c>
      <c r="O72" s="23" t="s">
        <v>401</v>
      </c>
      <c r="P72" s="23" t="s">
        <v>43</v>
      </c>
      <c r="Q72" s="27">
        <v>7877274617</v>
      </c>
      <c r="R72" s="27" t="s">
        <v>0</v>
      </c>
      <c r="S72" s="58" t="s">
        <v>505</v>
      </c>
      <c r="T72" s="29" t="s">
        <v>506</v>
      </c>
      <c r="U72" s="614"/>
      <c r="V72" s="57"/>
      <c r="W72" s="52" t="s">
        <v>507</v>
      </c>
      <c r="X72" s="52" t="s">
        <v>171</v>
      </c>
      <c r="Y72" s="52" t="s">
        <v>89</v>
      </c>
      <c r="Z72" s="53">
        <v>913</v>
      </c>
    </row>
    <row r="73" spans="1:26" ht="13.5" thickBot="1" x14ac:dyDescent="0.25">
      <c r="K73" s="82">
        <f>SUM(K5:K72)</f>
        <v>8377</v>
      </c>
    </row>
    <row r="74" spans="1:26" s="6" customFormat="1" ht="13.15" customHeight="1" thickBot="1" x14ac:dyDescent="0.3">
      <c r="A74" s="83">
        <v>25</v>
      </c>
      <c r="B74" s="615" t="s">
        <v>508</v>
      </c>
      <c r="C74" s="615"/>
      <c r="D74" s="615"/>
      <c r="E74" s="615"/>
      <c r="F74" s="615"/>
      <c r="G74" s="615"/>
      <c r="H74" s="615"/>
      <c r="I74" s="615"/>
      <c r="J74" s="615"/>
      <c r="K74" s="615"/>
      <c r="L74" s="615"/>
      <c r="M74" s="615"/>
      <c r="N74" s="615"/>
      <c r="O74" s="615"/>
      <c r="P74" s="615"/>
      <c r="Q74" s="615"/>
      <c r="R74" s="615"/>
      <c r="S74" s="615"/>
      <c r="T74" s="615"/>
      <c r="U74" s="616"/>
      <c r="W74" s="84"/>
      <c r="X74" s="85"/>
      <c r="Y74" s="85"/>
      <c r="Z74" s="86"/>
    </row>
    <row r="75" spans="1:26" ht="22.5" x14ac:dyDescent="0.2">
      <c r="A75" s="87">
        <v>1</v>
      </c>
      <c r="B75" s="88" t="s">
        <v>509</v>
      </c>
      <c r="C75" s="88" t="s">
        <v>82</v>
      </c>
      <c r="D75" s="88"/>
      <c r="E75" s="88"/>
      <c r="F75" s="88" t="s">
        <v>510</v>
      </c>
      <c r="G75" s="88" t="s">
        <v>511</v>
      </c>
      <c r="H75" s="88" t="s">
        <v>512</v>
      </c>
      <c r="I75" s="89">
        <v>775</v>
      </c>
      <c r="J75" s="90">
        <v>1</v>
      </c>
      <c r="K75" s="91">
        <v>12</v>
      </c>
      <c r="L75" s="90">
        <v>10</v>
      </c>
      <c r="M75" s="88" t="s">
        <v>296</v>
      </c>
      <c r="N75" s="88" t="s">
        <v>513</v>
      </c>
      <c r="O75" s="88" t="s">
        <v>514</v>
      </c>
      <c r="P75" s="88" t="s">
        <v>43</v>
      </c>
      <c r="Q75" s="92">
        <v>7877423169</v>
      </c>
      <c r="R75" s="92">
        <v>7877420210</v>
      </c>
      <c r="S75" s="93" t="s">
        <v>515</v>
      </c>
      <c r="T75" s="94" t="s">
        <v>516</v>
      </c>
      <c r="U75" s="95">
        <f>K75</f>
        <v>12</v>
      </c>
      <c r="W75" s="88" t="s">
        <v>517</v>
      </c>
      <c r="X75" s="88" t="s">
        <v>0</v>
      </c>
      <c r="Y75" s="88" t="s">
        <v>512</v>
      </c>
      <c r="Z75" s="89">
        <v>775</v>
      </c>
    </row>
    <row r="76" spans="1:26" ht="33.75" x14ac:dyDescent="0.2">
      <c r="A76" s="96">
        <f>+A75+1</f>
        <v>2</v>
      </c>
      <c r="B76" s="97" t="s">
        <v>518</v>
      </c>
      <c r="C76" s="97" t="s">
        <v>244</v>
      </c>
      <c r="D76" s="97"/>
      <c r="E76" s="97"/>
      <c r="F76" s="97" t="s">
        <v>519</v>
      </c>
      <c r="G76" s="97" t="s">
        <v>34</v>
      </c>
      <c r="H76" s="97" t="s">
        <v>520</v>
      </c>
      <c r="I76" s="98">
        <v>738</v>
      </c>
      <c r="J76" s="99">
        <v>26</v>
      </c>
      <c r="K76" s="100">
        <v>750</v>
      </c>
      <c r="L76" s="99">
        <v>1560</v>
      </c>
      <c r="M76" s="97" t="s">
        <v>114</v>
      </c>
      <c r="N76" s="97" t="s">
        <v>521</v>
      </c>
      <c r="O76" s="97" t="s">
        <v>522</v>
      </c>
      <c r="P76" s="97" t="s">
        <v>63</v>
      </c>
      <c r="Q76" s="101">
        <v>7878631000</v>
      </c>
      <c r="R76" s="101">
        <v>7878636559</v>
      </c>
      <c r="S76" s="102" t="s">
        <v>523</v>
      </c>
      <c r="T76" s="103" t="s">
        <v>524</v>
      </c>
      <c r="U76" s="601">
        <f>K76+K77+K78</f>
        <v>1035</v>
      </c>
      <c r="W76" s="97" t="s">
        <v>525</v>
      </c>
      <c r="X76" s="97" t="s">
        <v>34</v>
      </c>
      <c r="Y76" s="97" t="s">
        <v>520</v>
      </c>
      <c r="Z76" s="98">
        <v>7387001</v>
      </c>
    </row>
    <row r="77" spans="1:26" ht="33.75" x14ac:dyDescent="0.2">
      <c r="A77" s="96">
        <f t="shared" ref="A77:A78" si="2">+A76+1</f>
        <v>3</v>
      </c>
      <c r="B77" s="97" t="s">
        <v>526</v>
      </c>
      <c r="C77" s="97" t="s">
        <v>76</v>
      </c>
      <c r="D77" s="97"/>
      <c r="E77" s="97"/>
      <c r="F77" s="97" t="s">
        <v>519</v>
      </c>
      <c r="G77" s="97" t="s">
        <v>34</v>
      </c>
      <c r="H77" s="97" t="s">
        <v>520</v>
      </c>
      <c r="I77" s="98">
        <v>738</v>
      </c>
      <c r="J77" s="99">
        <v>2</v>
      </c>
      <c r="K77" s="100">
        <v>167</v>
      </c>
      <c r="L77" s="99">
        <v>900</v>
      </c>
      <c r="M77" s="97" t="s">
        <v>107</v>
      </c>
      <c r="N77" s="97" t="s">
        <v>527</v>
      </c>
      <c r="O77" s="97" t="s">
        <v>528</v>
      </c>
      <c r="P77" s="97" t="s">
        <v>529</v>
      </c>
      <c r="Q77" s="101">
        <v>7878631000</v>
      </c>
      <c r="R77" s="101">
        <v>7878636559</v>
      </c>
      <c r="S77" s="102" t="s">
        <v>530</v>
      </c>
      <c r="T77" s="103" t="s">
        <v>531</v>
      </c>
      <c r="U77" s="618"/>
      <c r="W77" s="97" t="s">
        <v>525</v>
      </c>
      <c r="X77" s="97" t="s">
        <v>34</v>
      </c>
      <c r="Y77" s="97" t="s">
        <v>520</v>
      </c>
      <c r="Z77" s="98">
        <v>7387001</v>
      </c>
    </row>
    <row r="78" spans="1:26" ht="22.5" x14ac:dyDescent="0.2">
      <c r="A78" s="104">
        <f t="shared" si="2"/>
        <v>4</v>
      </c>
      <c r="B78" s="52" t="s">
        <v>532</v>
      </c>
      <c r="C78" s="52" t="s">
        <v>25</v>
      </c>
      <c r="D78" s="52"/>
      <c r="E78" s="52"/>
      <c r="F78" s="52" t="s">
        <v>533</v>
      </c>
      <c r="G78" s="52" t="s">
        <v>534</v>
      </c>
      <c r="H78" s="52" t="s">
        <v>520</v>
      </c>
      <c r="I78" s="53">
        <v>740</v>
      </c>
      <c r="J78" s="54">
        <v>3</v>
      </c>
      <c r="K78" s="91">
        <v>118</v>
      </c>
      <c r="L78" s="54">
        <v>69</v>
      </c>
      <c r="M78" s="52" t="s">
        <v>114</v>
      </c>
      <c r="N78" s="52" t="s">
        <v>535</v>
      </c>
      <c r="O78" s="52" t="s">
        <v>536</v>
      </c>
      <c r="P78" s="52" t="s">
        <v>174</v>
      </c>
      <c r="Q78" s="55">
        <v>7878606000</v>
      </c>
      <c r="R78" s="55">
        <v>7878605053</v>
      </c>
      <c r="S78" s="93" t="s">
        <v>537</v>
      </c>
      <c r="T78" s="56" t="s">
        <v>538</v>
      </c>
      <c r="U78" s="619"/>
      <c r="W78" s="52" t="s">
        <v>539</v>
      </c>
      <c r="X78" s="52" t="s">
        <v>534</v>
      </c>
      <c r="Y78" s="52" t="s">
        <v>520</v>
      </c>
      <c r="Z78" s="53">
        <v>740</v>
      </c>
    </row>
    <row r="79" spans="1:26" ht="22.5" x14ac:dyDescent="0.2">
      <c r="A79" s="104">
        <f>+A78+1</f>
        <v>5</v>
      </c>
      <c r="B79" s="105" t="s">
        <v>540</v>
      </c>
      <c r="C79" s="105" t="s">
        <v>25</v>
      </c>
      <c r="D79" s="105"/>
      <c r="E79" s="107" t="s">
        <v>1346</v>
      </c>
      <c r="F79" s="105" t="s">
        <v>541</v>
      </c>
      <c r="G79" s="105"/>
      <c r="H79" s="105" t="s">
        <v>542</v>
      </c>
      <c r="I79" s="106">
        <v>791</v>
      </c>
      <c r="J79" s="107">
        <v>7</v>
      </c>
      <c r="K79" s="108">
        <v>104</v>
      </c>
      <c r="L79" s="107">
        <v>85</v>
      </c>
      <c r="M79" s="105" t="s">
        <v>296</v>
      </c>
      <c r="N79" s="105" t="s">
        <v>543</v>
      </c>
      <c r="O79" s="105" t="s">
        <v>544</v>
      </c>
      <c r="P79" s="105" t="s">
        <v>32</v>
      </c>
      <c r="Q79" s="109" t="s">
        <v>545</v>
      </c>
      <c r="R79" s="109"/>
      <c r="S79" s="94" t="s">
        <v>546</v>
      </c>
      <c r="T79" s="110" t="s">
        <v>547</v>
      </c>
      <c r="U79" s="598">
        <f>+K79+K80</f>
        <v>211</v>
      </c>
      <c r="W79" s="52"/>
      <c r="X79" s="52"/>
      <c r="Y79" s="52"/>
      <c r="Z79" s="53"/>
    </row>
    <row r="80" spans="1:26" ht="22.5" x14ac:dyDescent="0.2">
      <c r="A80" s="104">
        <f t="shared" ref="A80:A89" si="3">+A79+1</f>
        <v>6</v>
      </c>
      <c r="B80" s="46" t="s">
        <v>1233</v>
      </c>
      <c r="C80" s="46" t="s">
        <v>244</v>
      </c>
      <c r="D80" s="46"/>
      <c r="E80" s="46"/>
      <c r="F80" s="46" t="s">
        <v>549</v>
      </c>
      <c r="G80" s="46" t="s">
        <v>550</v>
      </c>
      <c r="H80" s="46" t="s">
        <v>542</v>
      </c>
      <c r="I80" s="47">
        <v>791</v>
      </c>
      <c r="J80" s="48">
        <v>7</v>
      </c>
      <c r="K80" s="91">
        <v>107</v>
      </c>
      <c r="L80" s="48">
        <v>101</v>
      </c>
      <c r="M80" s="46" t="s">
        <v>29</v>
      </c>
      <c r="N80" s="46" t="s">
        <v>1234</v>
      </c>
      <c r="O80" s="46" t="s">
        <v>1235</v>
      </c>
      <c r="P80" s="46" t="s">
        <v>53</v>
      </c>
      <c r="Q80" s="49" t="s">
        <v>553</v>
      </c>
      <c r="R80" s="49" t="s">
        <v>34</v>
      </c>
      <c r="S80" s="60" t="s">
        <v>554</v>
      </c>
      <c r="T80" s="50" t="s">
        <v>1236</v>
      </c>
      <c r="U80" s="599"/>
      <c r="W80" s="46"/>
      <c r="X80" s="46"/>
      <c r="Y80" s="46"/>
      <c r="Z80" s="47"/>
    </row>
    <row r="81" spans="1:26" ht="22.5" x14ac:dyDescent="0.2">
      <c r="A81" s="104">
        <f t="shared" si="3"/>
        <v>7</v>
      </c>
      <c r="B81" s="88" t="s">
        <v>556</v>
      </c>
      <c r="C81" s="88" t="s">
        <v>82</v>
      </c>
      <c r="D81" s="88"/>
      <c r="E81" s="88"/>
      <c r="F81" s="88" t="s">
        <v>557</v>
      </c>
      <c r="G81" s="88" t="s">
        <v>34</v>
      </c>
      <c r="H81" s="88" t="s">
        <v>558</v>
      </c>
      <c r="I81" s="89">
        <v>773</v>
      </c>
      <c r="J81" s="90">
        <v>1</v>
      </c>
      <c r="K81" s="91">
        <v>17</v>
      </c>
      <c r="L81" s="90">
        <v>21</v>
      </c>
      <c r="M81" s="88" t="s">
        <v>559</v>
      </c>
      <c r="N81" s="88" t="s">
        <v>560</v>
      </c>
      <c r="O81" s="88" t="s">
        <v>561</v>
      </c>
      <c r="P81" s="88" t="s">
        <v>53</v>
      </c>
      <c r="Q81" s="92">
        <v>7878891713</v>
      </c>
      <c r="R81" s="92">
        <v>7878894319</v>
      </c>
      <c r="S81" s="93" t="s">
        <v>562</v>
      </c>
      <c r="T81" s="94" t="s">
        <v>563</v>
      </c>
      <c r="U81" s="628">
        <f>K81+K82</f>
        <v>32</v>
      </c>
      <c r="W81" s="88" t="s">
        <v>564</v>
      </c>
      <c r="X81" s="88" t="s">
        <v>34</v>
      </c>
      <c r="Y81" s="88" t="s">
        <v>558</v>
      </c>
      <c r="Z81" s="89">
        <v>773</v>
      </c>
    </row>
    <row r="82" spans="1:26" ht="22.5" x14ac:dyDescent="0.2">
      <c r="A82" s="104">
        <f t="shared" si="3"/>
        <v>8</v>
      </c>
      <c r="B82" s="88" t="s">
        <v>565</v>
      </c>
      <c r="C82" s="88" t="s">
        <v>566</v>
      </c>
      <c r="D82" s="88"/>
      <c r="E82" s="88"/>
      <c r="F82" s="88" t="s">
        <v>567</v>
      </c>
      <c r="G82" s="88" t="s">
        <v>34</v>
      </c>
      <c r="H82" s="88" t="s">
        <v>558</v>
      </c>
      <c r="I82" s="89">
        <v>773</v>
      </c>
      <c r="J82" s="90">
        <v>1</v>
      </c>
      <c r="K82" s="91">
        <v>15</v>
      </c>
      <c r="L82" s="90">
        <v>4</v>
      </c>
      <c r="M82" s="88" t="s">
        <v>40</v>
      </c>
      <c r="N82" s="88" t="s">
        <v>568</v>
      </c>
      <c r="O82" s="88" t="s">
        <v>569</v>
      </c>
      <c r="P82" s="88" t="s">
        <v>43</v>
      </c>
      <c r="Q82" s="92">
        <v>7878895555</v>
      </c>
      <c r="R82" s="92">
        <v>7878895152</v>
      </c>
      <c r="S82" s="93" t="s">
        <v>570</v>
      </c>
      <c r="T82" s="94" t="s">
        <v>571</v>
      </c>
      <c r="U82" s="629"/>
      <c r="W82" s="88" t="s">
        <v>572</v>
      </c>
      <c r="X82" s="88" t="s">
        <v>573</v>
      </c>
      <c r="Y82" s="88" t="s">
        <v>558</v>
      </c>
      <c r="Z82" s="89">
        <v>773</v>
      </c>
    </row>
    <row r="83" spans="1:26" ht="22.5" x14ac:dyDescent="0.2">
      <c r="A83" s="104">
        <f t="shared" si="3"/>
        <v>9</v>
      </c>
      <c r="B83" s="52" t="s">
        <v>574</v>
      </c>
      <c r="C83" s="52" t="s">
        <v>566</v>
      </c>
      <c r="D83" s="52"/>
      <c r="E83" s="52"/>
      <c r="F83" s="52" t="s">
        <v>575</v>
      </c>
      <c r="G83" s="52" t="s">
        <v>576</v>
      </c>
      <c r="H83" s="52" t="s">
        <v>577</v>
      </c>
      <c r="I83" s="53">
        <v>707</v>
      </c>
      <c r="J83" s="54">
        <v>4</v>
      </c>
      <c r="K83" s="91">
        <v>52</v>
      </c>
      <c r="L83" s="54">
        <v>35</v>
      </c>
      <c r="M83" s="52" t="s">
        <v>40</v>
      </c>
      <c r="N83" s="52" t="s">
        <v>41</v>
      </c>
      <c r="O83" s="52" t="s">
        <v>578</v>
      </c>
      <c r="P83" s="52" t="s">
        <v>43</v>
      </c>
      <c r="Q83" s="55">
        <v>7878613330</v>
      </c>
      <c r="R83" s="55" t="s">
        <v>34</v>
      </c>
      <c r="S83" s="93" t="s">
        <v>579</v>
      </c>
      <c r="T83" s="56" t="s">
        <v>580</v>
      </c>
      <c r="U83" s="111">
        <f>K83</f>
        <v>52</v>
      </c>
      <c r="W83" s="52" t="s">
        <v>581</v>
      </c>
      <c r="X83" s="52" t="s">
        <v>34</v>
      </c>
      <c r="Y83" s="52" t="s">
        <v>582</v>
      </c>
      <c r="Z83" s="53">
        <v>767</v>
      </c>
    </row>
    <row r="84" spans="1:26" ht="30" x14ac:dyDescent="0.2">
      <c r="A84" s="104">
        <f t="shared" si="3"/>
        <v>10</v>
      </c>
      <c r="B84" s="52" t="s">
        <v>583</v>
      </c>
      <c r="C84" s="52" t="s">
        <v>213</v>
      </c>
      <c r="D84" s="52"/>
      <c r="E84" s="52"/>
      <c r="F84" s="52" t="s">
        <v>584</v>
      </c>
      <c r="G84" s="52" t="s">
        <v>585</v>
      </c>
      <c r="H84" s="52" t="s">
        <v>586</v>
      </c>
      <c r="I84" s="53">
        <v>719</v>
      </c>
      <c r="J84" s="54">
        <v>0</v>
      </c>
      <c r="K84" s="91">
        <v>3</v>
      </c>
      <c r="L84" s="54">
        <v>2</v>
      </c>
      <c r="M84" s="52" t="s">
        <v>296</v>
      </c>
      <c r="N84" s="52" t="s">
        <v>587</v>
      </c>
      <c r="O84" s="52" t="s">
        <v>588</v>
      </c>
      <c r="P84" s="52" t="s">
        <v>43</v>
      </c>
      <c r="Q84" s="55" t="s">
        <v>589</v>
      </c>
      <c r="R84" s="55"/>
      <c r="S84" s="93" t="s">
        <v>590</v>
      </c>
      <c r="T84" s="56" t="s">
        <v>591</v>
      </c>
      <c r="U84" s="38">
        <f>+K84</f>
        <v>3</v>
      </c>
      <c r="V84" s="57"/>
      <c r="W84" s="52"/>
      <c r="X84" s="52"/>
      <c r="Y84" s="52"/>
      <c r="Z84" s="53"/>
    </row>
    <row r="85" spans="1:26" s="57" customFormat="1" ht="22.5" x14ac:dyDescent="0.2">
      <c r="A85" s="104">
        <f>+A84+1</f>
        <v>11</v>
      </c>
      <c r="B85" s="52" t="s">
        <v>592</v>
      </c>
      <c r="C85" s="52" t="s">
        <v>25</v>
      </c>
      <c r="D85" s="52"/>
      <c r="E85" s="52"/>
      <c r="F85" s="52" t="s">
        <v>593</v>
      </c>
      <c r="G85" s="52" t="s">
        <v>594</v>
      </c>
      <c r="H85" s="52" t="s">
        <v>595</v>
      </c>
      <c r="I85" s="53">
        <v>745</v>
      </c>
      <c r="J85" s="54">
        <v>7</v>
      </c>
      <c r="K85" s="91">
        <v>139</v>
      </c>
      <c r="L85" s="54">
        <v>2</v>
      </c>
      <c r="M85" s="52" t="s">
        <v>114</v>
      </c>
      <c r="N85" s="52" t="s">
        <v>1357</v>
      </c>
      <c r="O85" s="52" t="s">
        <v>1358</v>
      </c>
      <c r="P85" s="52" t="s">
        <v>63</v>
      </c>
      <c r="Q85" s="55">
        <v>7878098000</v>
      </c>
      <c r="R85" s="35">
        <v>7878098025</v>
      </c>
      <c r="S85" s="72" t="s">
        <v>596</v>
      </c>
      <c r="T85" s="43" t="s">
        <v>1359</v>
      </c>
      <c r="U85" s="601"/>
      <c r="W85" s="52" t="s">
        <v>438</v>
      </c>
      <c r="X85" s="52" t="s">
        <v>34</v>
      </c>
      <c r="Y85" s="52" t="s">
        <v>89</v>
      </c>
      <c r="Z85" s="53">
        <v>936</v>
      </c>
    </row>
    <row r="86" spans="1:26" ht="78.75" x14ac:dyDescent="0.2">
      <c r="A86" s="104">
        <f t="shared" si="3"/>
        <v>12</v>
      </c>
      <c r="B86" s="52" t="s">
        <v>598</v>
      </c>
      <c r="C86" s="52" t="s">
        <v>213</v>
      </c>
      <c r="D86" s="52"/>
      <c r="E86" s="52"/>
      <c r="F86" s="52" t="s">
        <v>599</v>
      </c>
      <c r="G86" s="52" t="s">
        <v>600</v>
      </c>
      <c r="H86" s="52" t="s">
        <v>595</v>
      </c>
      <c r="I86" s="53">
        <v>745</v>
      </c>
      <c r="J86" s="54">
        <v>0</v>
      </c>
      <c r="K86" s="91">
        <v>3</v>
      </c>
      <c r="L86" s="54">
        <v>2</v>
      </c>
      <c r="M86" s="52" t="s">
        <v>601</v>
      </c>
      <c r="N86" s="52" t="s">
        <v>602</v>
      </c>
      <c r="O86" s="52" t="s">
        <v>603</v>
      </c>
      <c r="P86" s="52" t="s">
        <v>604</v>
      </c>
      <c r="Q86" s="55">
        <v>7873786190</v>
      </c>
      <c r="R86" s="55" t="s">
        <v>34</v>
      </c>
      <c r="S86" s="93" t="s">
        <v>605</v>
      </c>
      <c r="T86" s="56" t="s">
        <v>606</v>
      </c>
      <c r="U86" s="618"/>
      <c r="W86" s="52" t="s">
        <v>599</v>
      </c>
      <c r="X86" s="112" t="s">
        <v>607</v>
      </c>
      <c r="Y86" s="52" t="s">
        <v>595</v>
      </c>
      <c r="Z86" s="53">
        <v>745</v>
      </c>
    </row>
    <row r="87" spans="1:26" ht="45" x14ac:dyDescent="0.2">
      <c r="A87" s="104">
        <f t="shared" si="3"/>
        <v>13</v>
      </c>
      <c r="B87" s="52" t="s">
        <v>608</v>
      </c>
      <c r="C87" s="52" t="s">
        <v>213</v>
      </c>
      <c r="D87" s="52"/>
      <c r="E87" s="52"/>
      <c r="F87" s="52" t="s">
        <v>609</v>
      </c>
      <c r="G87" s="52" t="s">
        <v>610</v>
      </c>
      <c r="H87" s="52" t="s">
        <v>595</v>
      </c>
      <c r="I87" s="53">
        <v>745</v>
      </c>
      <c r="J87" s="54">
        <v>0</v>
      </c>
      <c r="K87" s="91">
        <v>4</v>
      </c>
      <c r="L87" s="54">
        <v>5</v>
      </c>
      <c r="M87" s="52" t="s">
        <v>611</v>
      </c>
      <c r="N87" s="52" t="s">
        <v>612</v>
      </c>
      <c r="O87" s="52" t="s">
        <v>613</v>
      </c>
      <c r="P87" s="52" t="s">
        <v>604</v>
      </c>
      <c r="Q87" s="55" t="s">
        <v>1237</v>
      </c>
      <c r="R87" s="55" t="s">
        <v>34</v>
      </c>
      <c r="S87" s="93" t="s">
        <v>615</v>
      </c>
      <c r="T87" s="52" t="s">
        <v>1238</v>
      </c>
      <c r="U87" s="618"/>
      <c r="W87" s="52" t="s">
        <v>617</v>
      </c>
      <c r="X87" s="52" t="s">
        <v>610</v>
      </c>
      <c r="Y87" s="52" t="s">
        <v>595</v>
      </c>
      <c r="Z87" s="53">
        <v>745</v>
      </c>
    </row>
    <row r="88" spans="1:26" ht="30" x14ac:dyDescent="0.2">
      <c r="A88" s="104">
        <f t="shared" si="3"/>
        <v>14</v>
      </c>
      <c r="B88" s="46" t="s">
        <v>618</v>
      </c>
      <c r="C88" s="46" t="s">
        <v>244</v>
      </c>
      <c r="D88" s="46"/>
      <c r="E88" s="46"/>
      <c r="F88" s="46" t="s">
        <v>619</v>
      </c>
      <c r="G88" s="46" t="s">
        <v>34</v>
      </c>
      <c r="H88" s="46" t="s">
        <v>595</v>
      </c>
      <c r="I88" s="47">
        <v>745</v>
      </c>
      <c r="J88" s="48">
        <v>9</v>
      </c>
      <c r="K88" s="91">
        <v>400</v>
      </c>
      <c r="L88" s="48">
        <v>603</v>
      </c>
      <c r="M88" s="46" t="s">
        <v>114</v>
      </c>
      <c r="N88" s="46" t="s">
        <v>620</v>
      </c>
      <c r="O88" s="46" t="s">
        <v>621</v>
      </c>
      <c r="P88" s="46" t="s">
        <v>63</v>
      </c>
      <c r="Q88" s="49">
        <v>7878886000</v>
      </c>
      <c r="R88" s="49">
        <v>7878886235</v>
      </c>
      <c r="S88" s="93" t="s">
        <v>622</v>
      </c>
      <c r="T88" s="50" t="s">
        <v>623</v>
      </c>
      <c r="U88" s="619"/>
      <c r="W88" s="97" t="s">
        <v>624</v>
      </c>
      <c r="X88" s="97" t="s">
        <v>34</v>
      </c>
      <c r="Y88" s="97" t="s">
        <v>595</v>
      </c>
      <c r="Z88" s="98">
        <v>745</v>
      </c>
    </row>
    <row r="89" spans="1:26" ht="22.5" x14ac:dyDescent="0.2">
      <c r="A89" s="104">
        <f t="shared" si="3"/>
        <v>15</v>
      </c>
      <c r="B89" s="46" t="s">
        <v>625</v>
      </c>
      <c r="C89" s="46" t="s">
        <v>626</v>
      </c>
      <c r="D89" s="46"/>
      <c r="E89" s="46"/>
      <c r="F89" s="46" t="s">
        <v>619</v>
      </c>
      <c r="G89" s="46" t="s">
        <v>627</v>
      </c>
      <c r="H89" s="46" t="s">
        <v>628</v>
      </c>
      <c r="I89" s="47">
        <v>745</v>
      </c>
      <c r="J89" s="48">
        <v>18</v>
      </c>
      <c r="K89" s="91">
        <v>132</v>
      </c>
      <c r="L89" s="48">
        <v>37</v>
      </c>
      <c r="M89" s="46" t="s">
        <v>629</v>
      </c>
      <c r="N89" s="46" t="s">
        <v>630</v>
      </c>
      <c r="O89" s="46" t="s">
        <v>631</v>
      </c>
      <c r="P89" s="46" t="s">
        <v>63</v>
      </c>
      <c r="Q89" s="49" t="s">
        <v>632</v>
      </c>
      <c r="R89" s="49"/>
      <c r="S89" s="93" t="s">
        <v>633</v>
      </c>
      <c r="T89" s="50" t="s">
        <v>634</v>
      </c>
      <c r="U89" s="111"/>
      <c r="W89" s="97"/>
      <c r="X89" s="97"/>
      <c r="Y89" s="97"/>
      <c r="Z89" s="98"/>
    </row>
    <row r="90" spans="1:26" ht="30" x14ac:dyDescent="0.2">
      <c r="A90" s="104">
        <f>+A89+1</f>
        <v>16</v>
      </c>
      <c r="B90" s="46" t="s">
        <v>635</v>
      </c>
      <c r="C90" s="46" t="s">
        <v>244</v>
      </c>
      <c r="D90" s="46"/>
      <c r="E90" s="46"/>
      <c r="F90" s="46" t="s">
        <v>636</v>
      </c>
      <c r="G90" s="46" t="s">
        <v>637</v>
      </c>
      <c r="H90" s="46" t="s">
        <v>628</v>
      </c>
      <c r="I90" s="47">
        <v>745</v>
      </c>
      <c r="J90" s="48">
        <v>5</v>
      </c>
      <c r="K90" s="91">
        <v>312</v>
      </c>
      <c r="L90" s="48">
        <v>280</v>
      </c>
      <c r="M90" s="46" t="s">
        <v>60</v>
      </c>
      <c r="N90" s="46" t="s">
        <v>351</v>
      </c>
      <c r="O90" s="46" t="s">
        <v>352</v>
      </c>
      <c r="P90" s="46" t="s">
        <v>63</v>
      </c>
      <c r="Q90" s="49" t="s">
        <v>638</v>
      </c>
      <c r="R90" s="49"/>
      <c r="S90" s="93" t="s">
        <v>639</v>
      </c>
      <c r="T90" s="50" t="s">
        <v>640</v>
      </c>
      <c r="U90" s="111"/>
      <c r="W90" s="97"/>
      <c r="X90" s="97"/>
      <c r="Y90" s="97"/>
      <c r="Z90" s="98"/>
    </row>
    <row r="91" spans="1:26" ht="25.5" customHeight="1" x14ac:dyDescent="0.2">
      <c r="A91" s="104">
        <f t="shared" ref="A91:A99" si="4">+A90+1</f>
        <v>17</v>
      </c>
      <c r="B91" s="46" t="s">
        <v>641</v>
      </c>
      <c r="C91" s="46" t="s">
        <v>82</v>
      </c>
      <c r="D91" s="46"/>
      <c r="E91" s="46"/>
      <c r="F91" s="46" t="s">
        <v>642</v>
      </c>
      <c r="G91" s="46"/>
      <c r="H91" s="46" t="s">
        <v>643</v>
      </c>
      <c r="I91" s="47">
        <v>765</v>
      </c>
      <c r="J91" s="48">
        <v>1</v>
      </c>
      <c r="K91" s="91">
        <v>9</v>
      </c>
      <c r="L91" s="48">
        <v>4</v>
      </c>
      <c r="M91" s="46" t="s">
        <v>114</v>
      </c>
      <c r="N91" s="46" t="s">
        <v>172</v>
      </c>
      <c r="O91" s="46" t="s">
        <v>644</v>
      </c>
      <c r="P91" s="46" t="s">
        <v>174</v>
      </c>
      <c r="Q91" s="49" t="s">
        <v>645</v>
      </c>
      <c r="R91" s="49"/>
      <c r="S91" s="93" t="s">
        <v>646</v>
      </c>
      <c r="T91" s="50" t="s">
        <v>647</v>
      </c>
      <c r="U91" s="628"/>
      <c r="W91" s="46"/>
      <c r="X91" s="46"/>
      <c r="Y91" s="46"/>
      <c r="Z91" s="47"/>
    </row>
    <row r="92" spans="1:26" ht="22.5" x14ac:dyDescent="0.2">
      <c r="A92" s="104">
        <f t="shared" si="4"/>
        <v>18</v>
      </c>
      <c r="B92" s="88" t="s">
        <v>648</v>
      </c>
      <c r="C92" s="88" t="s">
        <v>82</v>
      </c>
      <c r="D92" s="88"/>
      <c r="E92" s="88"/>
      <c r="F92" s="88" t="s">
        <v>649</v>
      </c>
      <c r="G92" s="88" t="s">
        <v>650</v>
      </c>
      <c r="H92" s="88" t="s">
        <v>643</v>
      </c>
      <c r="I92" s="89">
        <v>765</v>
      </c>
      <c r="J92" s="90">
        <v>2</v>
      </c>
      <c r="K92" s="91">
        <v>16</v>
      </c>
      <c r="L92" s="90">
        <v>14</v>
      </c>
      <c r="M92" s="88" t="s">
        <v>114</v>
      </c>
      <c r="N92" s="88" t="s">
        <v>651</v>
      </c>
      <c r="O92" s="88" t="s">
        <v>652</v>
      </c>
      <c r="P92" s="88" t="s">
        <v>174</v>
      </c>
      <c r="Q92" s="92">
        <v>7877418525</v>
      </c>
      <c r="R92" s="92">
        <v>7877413215</v>
      </c>
      <c r="S92" s="93" t="s">
        <v>653</v>
      </c>
      <c r="T92" s="94" t="s">
        <v>654</v>
      </c>
      <c r="U92" s="630"/>
      <c r="W92" s="88" t="s">
        <v>655</v>
      </c>
      <c r="X92" s="88" t="s">
        <v>34</v>
      </c>
      <c r="Y92" s="88" t="s">
        <v>643</v>
      </c>
      <c r="Z92" s="89">
        <v>765</v>
      </c>
    </row>
    <row r="93" spans="1:26" ht="22.5" x14ac:dyDescent="0.2">
      <c r="A93" s="104">
        <f t="shared" si="4"/>
        <v>19</v>
      </c>
      <c r="B93" s="88" t="s">
        <v>656</v>
      </c>
      <c r="C93" s="88" t="s">
        <v>82</v>
      </c>
      <c r="D93" s="88"/>
      <c r="E93" s="88"/>
      <c r="F93" s="88" t="s">
        <v>657</v>
      </c>
      <c r="G93" s="88" t="s">
        <v>34</v>
      </c>
      <c r="H93" s="88" t="s">
        <v>643</v>
      </c>
      <c r="I93" s="89">
        <v>765</v>
      </c>
      <c r="J93" s="90">
        <v>1</v>
      </c>
      <c r="K93" s="91">
        <v>19</v>
      </c>
      <c r="L93" s="90">
        <v>8</v>
      </c>
      <c r="M93" s="88" t="s">
        <v>114</v>
      </c>
      <c r="N93" s="88" t="s">
        <v>658</v>
      </c>
      <c r="O93" s="88" t="s">
        <v>659</v>
      </c>
      <c r="P93" s="88" t="s">
        <v>63</v>
      </c>
      <c r="Q93" s="92" t="s">
        <v>660</v>
      </c>
      <c r="R93" s="92">
        <v>7877412797</v>
      </c>
      <c r="S93" s="93" t="s">
        <v>661</v>
      </c>
      <c r="T93" s="94" t="s">
        <v>662</v>
      </c>
      <c r="U93" s="630"/>
      <c r="W93" s="88" t="s">
        <v>663</v>
      </c>
      <c r="X93" s="88" t="s">
        <v>34</v>
      </c>
      <c r="Y93" s="88" t="s">
        <v>643</v>
      </c>
      <c r="Z93" s="89">
        <v>7656733</v>
      </c>
    </row>
    <row r="94" spans="1:26" ht="22.5" x14ac:dyDescent="0.2">
      <c r="A94" s="104">
        <f t="shared" si="4"/>
        <v>20</v>
      </c>
      <c r="B94" s="46" t="s">
        <v>664</v>
      </c>
      <c r="C94" s="46" t="s">
        <v>82</v>
      </c>
      <c r="D94" s="46"/>
      <c r="E94" s="46"/>
      <c r="F94" s="46" t="s">
        <v>665</v>
      </c>
      <c r="G94" s="46" t="s">
        <v>666</v>
      </c>
      <c r="H94" s="46" t="s">
        <v>643</v>
      </c>
      <c r="I94" s="47">
        <v>765</v>
      </c>
      <c r="J94" s="48">
        <v>1</v>
      </c>
      <c r="K94" s="91">
        <v>13</v>
      </c>
      <c r="L94" s="48">
        <v>5</v>
      </c>
      <c r="M94" s="46" t="s">
        <v>667</v>
      </c>
      <c r="N94" s="46" t="s">
        <v>668</v>
      </c>
      <c r="O94" s="46" t="s">
        <v>669</v>
      </c>
      <c r="P94" s="46" t="s">
        <v>63</v>
      </c>
      <c r="Q94" s="49" t="s">
        <v>670</v>
      </c>
      <c r="R94" s="49">
        <v>7877410663</v>
      </c>
      <c r="S94" s="93" t="s">
        <v>671</v>
      </c>
      <c r="T94" s="50" t="s">
        <v>672</v>
      </c>
      <c r="U94" s="630"/>
      <c r="W94" s="46" t="s">
        <v>665</v>
      </c>
      <c r="X94" s="46" t="s">
        <v>666</v>
      </c>
      <c r="Y94" s="46" t="s">
        <v>643</v>
      </c>
      <c r="Z94" s="47">
        <v>765</v>
      </c>
    </row>
    <row r="95" spans="1:26" ht="22.5" x14ac:dyDescent="0.2">
      <c r="A95" s="104">
        <f t="shared" si="4"/>
        <v>21</v>
      </c>
      <c r="B95" s="46" t="s">
        <v>673</v>
      </c>
      <c r="C95" s="46" t="s">
        <v>82</v>
      </c>
      <c r="D95" s="46"/>
      <c r="E95" s="46"/>
      <c r="F95" s="46" t="s">
        <v>674</v>
      </c>
      <c r="G95" s="46"/>
      <c r="H95" s="46" t="s">
        <v>643</v>
      </c>
      <c r="I95" s="47">
        <v>765</v>
      </c>
      <c r="J95" s="48">
        <v>1</v>
      </c>
      <c r="K95" s="91">
        <v>12</v>
      </c>
      <c r="L95" s="48"/>
      <c r="M95" s="46" t="s">
        <v>60</v>
      </c>
      <c r="N95" s="46" t="s">
        <v>675</v>
      </c>
      <c r="O95" s="46" t="s">
        <v>676</v>
      </c>
      <c r="P95" s="46" t="s">
        <v>174</v>
      </c>
      <c r="Q95" s="49" t="s">
        <v>677</v>
      </c>
      <c r="R95" s="49"/>
      <c r="S95" s="93" t="s">
        <v>678</v>
      </c>
      <c r="T95" s="50" t="s">
        <v>679</v>
      </c>
      <c r="U95" s="630"/>
      <c r="W95" s="46"/>
      <c r="X95" s="46"/>
      <c r="Y95" s="46"/>
      <c r="Z95" s="47"/>
    </row>
    <row r="96" spans="1:26" ht="15" x14ac:dyDescent="0.2">
      <c r="A96" s="104">
        <f t="shared" si="4"/>
        <v>22</v>
      </c>
      <c r="B96" s="88" t="s">
        <v>680</v>
      </c>
      <c r="C96" s="88" t="s">
        <v>82</v>
      </c>
      <c r="D96" s="88"/>
      <c r="E96" s="88"/>
      <c r="F96" s="88" t="s">
        <v>681</v>
      </c>
      <c r="G96" s="88" t="s">
        <v>682</v>
      </c>
      <c r="H96" s="88" t="s">
        <v>643</v>
      </c>
      <c r="I96" s="89">
        <v>765</v>
      </c>
      <c r="J96" s="90">
        <v>1</v>
      </c>
      <c r="K96" s="91">
        <v>15</v>
      </c>
      <c r="L96" s="90">
        <v>6</v>
      </c>
      <c r="M96" s="88" t="s">
        <v>667</v>
      </c>
      <c r="N96" s="88" t="s">
        <v>683</v>
      </c>
      <c r="O96" s="88" t="s">
        <v>684</v>
      </c>
      <c r="P96" s="88" t="s">
        <v>174</v>
      </c>
      <c r="Q96" s="92">
        <v>7877414661</v>
      </c>
      <c r="R96" s="92">
        <v>7877412978</v>
      </c>
      <c r="S96" s="93" t="s">
        <v>685</v>
      </c>
      <c r="T96" s="94" t="s">
        <v>686</v>
      </c>
      <c r="U96" s="630"/>
      <c r="W96" s="88" t="s">
        <v>687</v>
      </c>
      <c r="X96" s="88" t="s">
        <v>34</v>
      </c>
      <c r="Y96" s="88" t="s">
        <v>643</v>
      </c>
      <c r="Z96" s="89">
        <v>765</v>
      </c>
    </row>
    <row r="97" spans="1:26" ht="22.5" x14ac:dyDescent="0.2">
      <c r="A97" s="104">
        <f t="shared" si="4"/>
        <v>23</v>
      </c>
      <c r="B97" s="46" t="s">
        <v>688</v>
      </c>
      <c r="C97" s="46" t="s">
        <v>82</v>
      </c>
      <c r="D97" s="46"/>
      <c r="E97" s="46"/>
      <c r="F97" s="46" t="s">
        <v>689</v>
      </c>
      <c r="G97" s="46" t="s">
        <v>666</v>
      </c>
      <c r="H97" s="46" t="s">
        <v>643</v>
      </c>
      <c r="I97" s="47">
        <v>765</v>
      </c>
      <c r="J97" s="48">
        <v>1</v>
      </c>
      <c r="K97" s="91">
        <v>7</v>
      </c>
      <c r="L97" s="48">
        <v>4</v>
      </c>
      <c r="M97" s="46" t="s">
        <v>667</v>
      </c>
      <c r="N97" s="46" t="s">
        <v>690</v>
      </c>
      <c r="O97" s="46" t="s">
        <v>691</v>
      </c>
      <c r="P97" s="46" t="s">
        <v>604</v>
      </c>
      <c r="Q97" s="49" t="s">
        <v>692</v>
      </c>
      <c r="R97" s="49" t="s">
        <v>34</v>
      </c>
      <c r="S97" s="93" t="s">
        <v>693</v>
      </c>
      <c r="T97" s="50" t="s">
        <v>694</v>
      </c>
      <c r="U97" s="630"/>
      <c r="W97" s="97" t="s">
        <v>689</v>
      </c>
      <c r="X97" s="97" t="s">
        <v>666</v>
      </c>
      <c r="Y97" s="97" t="s">
        <v>643</v>
      </c>
      <c r="Z97" s="98">
        <v>765</v>
      </c>
    </row>
    <row r="98" spans="1:26" ht="22.5" x14ac:dyDescent="0.2">
      <c r="A98" s="104">
        <f>+A97+1</f>
        <v>24</v>
      </c>
      <c r="B98" s="52" t="s">
        <v>695</v>
      </c>
      <c r="C98" s="52" t="s">
        <v>25</v>
      </c>
      <c r="D98" s="52"/>
      <c r="E98" s="52"/>
      <c r="F98" s="52" t="s">
        <v>696</v>
      </c>
      <c r="G98" s="52" t="s">
        <v>697</v>
      </c>
      <c r="H98" s="52" t="s">
        <v>582</v>
      </c>
      <c r="I98" s="53">
        <v>767</v>
      </c>
      <c r="J98" s="54">
        <v>2</v>
      </c>
      <c r="K98" s="91">
        <v>26</v>
      </c>
      <c r="L98" s="54">
        <v>36</v>
      </c>
      <c r="M98" s="52" t="s">
        <v>296</v>
      </c>
      <c r="N98" s="52" t="s">
        <v>698</v>
      </c>
      <c r="O98" s="52" t="s">
        <v>578</v>
      </c>
      <c r="P98" s="52" t="s">
        <v>43</v>
      </c>
      <c r="Q98" s="55" t="s">
        <v>699</v>
      </c>
      <c r="R98" s="55"/>
      <c r="S98" s="93" t="s">
        <v>579</v>
      </c>
      <c r="T98" s="56" t="s">
        <v>580</v>
      </c>
      <c r="U98" s="601">
        <f>SUM(K98:K99)</f>
        <v>60</v>
      </c>
      <c r="W98" s="52" t="s">
        <v>700</v>
      </c>
      <c r="X98" s="52"/>
      <c r="Y98" s="52" t="s">
        <v>582</v>
      </c>
      <c r="Z98" s="53">
        <v>767</v>
      </c>
    </row>
    <row r="99" spans="1:26" ht="34.5" thickBot="1" x14ac:dyDescent="0.25">
      <c r="A99" s="104">
        <f t="shared" si="4"/>
        <v>25</v>
      </c>
      <c r="B99" s="114" t="s">
        <v>701</v>
      </c>
      <c r="C99" s="114" t="s">
        <v>566</v>
      </c>
      <c r="D99" s="114"/>
      <c r="E99" s="114"/>
      <c r="F99" s="114" t="s">
        <v>702</v>
      </c>
      <c r="G99" s="114" t="s">
        <v>703</v>
      </c>
      <c r="H99" s="114" t="s">
        <v>582</v>
      </c>
      <c r="I99" s="115">
        <v>767</v>
      </c>
      <c r="J99" s="116">
        <v>2</v>
      </c>
      <c r="K99" s="117">
        <v>34</v>
      </c>
      <c r="L99" s="116">
        <v>22</v>
      </c>
      <c r="M99" s="114" t="s">
        <v>40</v>
      </c>
      <c r="N99" s="114" t="s">
        <v>41</v>
      </c>
      <c r="O99" s="114" t="s">
        <v>578</v>
      </c>
      <c r="P99" s="114" t="s">
        <v>43</v>
      </c>
      <c r="Q99" s="118">
        <v>7878934423</v>
      </c>
      <c r="R99" s="118">
        <v>7878930291</v>
      </c>
      <c r="S99" s="93" t="s">
        <v>579</v>
      </c>
      <c r="T99" s="119" t="s">
        <v>580</v>
      </c>
      <c r="U99" s="602"/>
      <c r="W99" s="114" t="s">
        <v>700</v>
      </c>
      <c r="X99" s="114" t="s">
        <v>34</v>
      </c>
      <c r="Y99" s="114" t="s">
        <v>582</v>
      </c>
      <c r="Z99" s="115">
        <v>767</v>
      </c>
    </row>
    <row r="100" spans="1:26" ht="13.5" thickBot="1" x14ac:dyDescent="0.25">
      <c r="A100" s="120"/>
      <c r="B100" s="121"/>
      <c r="C100" s="121"/>
      <c r="D100" s="121"/>
      <c r="E100" s="121"/>
      <c r="F100" s="121"/>
      <c r="G100" s="121"/>
      <c r="H100" s="121"/>
      <c r="I100" s="121"/>
      <c r="J100" s="122"/>
      <c r="K100" s="123">
        <f>SUM(K75:K99)</f>
        <v>2486</v>
      </c>
      <c r="L100" s="124"/>
      <c r="M100" s="121"/>
      <c r="N100" s="121"/>
      <c r="O100" s="121"/>
      <c r="P100" s="121"/>
      <c r="Q100" s="121"/>
      <c r="R100" s="121"/>
      <c r="S100" s="121"/>
      <c r="T100" s="121" t="s">
        <v>137</v>
      </c>
      <c r="U100" s="121"/>
      <c r="W100" s="121"/>
      <c r="X100" s="121"/>
      <c r="Y100" s="121"/>
      <c r="Z100" s="121"/>
    </row>
    <row r="101" spans="1:26" ht="13.15" customHeight="1" thickBot="1" x14ac:dyDescent="0.25">
      <c r="A101" s="125">
        <v>11</v>
      </c>
      <c r="B101" s="622" t="s">
        <v>704</v>
      </c>
      <c r="C101" s="622"/>
      <c r="D101" s="622"/>
      <c r="E101" s="622"/>
      <c r="F101" s="622"/>
      <c r="G101" s="622"/>
      <c r="H101" s="622"/>
      <c r="I101" s="622"/>
      <c r="J101" s="622"/>
      <c r="K101" s="622"/>
      <c r="L101" s="622"/>
      <c r="M101" s="622"/>
      <c r="N101" s="622"/>
      <c r="O101" s="622"/>
      <c r="P101" s="622"/>
      <c r="Q101" s="622"/>
      <c r="R101" s="622"/>
      <c r="S101" s="622"/>
      <c r="T101" s="622"/>
      <c r="U101" s="623"/>
      <c r="V101" s="126"/>
      <c r="W101" s="127"/>
      <c r="X101" s="128"/>
      <c r="Y101" s="128"/>
      <c r="Z101" s="129"/>
    </row>
    <row r="102" spans="1:26" ht="45" customHeight="1" x14ac:dyDescent="0.2">
      <c r="A102" s="130">
        <v>1</v>
      </c>
      <c r="B102" s="131" t="s">
        <v>705</v>
      </c>
      <c r="C102" s="131" t="s">
        <v>76</v>
      </c>
      <c r="D102" s="131"/>
      <c r="E102" s="131"/>
      <c r="F102" s="131" t="s">
        <v>706</v>
      </c>
      <c r="G102" s="131" t="s">
        <v>34</v>
      </c>
      <c r="H102" s="131" t="s">
        <v>707</v>
      </c>
      <c r="I102" s="132">
        <v>646</v>
      </c>
      <c r="J102" s="133">
        <v>0</v>
      </c>
      <c r="K102" s="134">
        <v>104</v>
      </c>
      <c r="L102" s="133">
        <v>48</v>
      </c>
      <c r="M102" s="131" t="s">
        <v>114</v>
      </c>
      <c r="N102" s="131" t="s">
        <v>708</v>
      </c>
      <c r="O102" s="131" t="s">
        <v>709</v>
      </c>
      <c r="P102" s="131" t="s">
        <v>124</v>
      </c>
      <c r="Q102" s="135">
        <v>7876260700</v>
      </c>
      <c r="R102" s="135">
        <v>7872782611</v>
      </c>
      <c r="S102" s="136" t="s">
        <v>710</v>
      </c>
      <c r="T102" s="137" t="s">
        <v>711</v>
      </c>
      <c r="U102" s="624">
        <f>SUM(K102:K106)</f>
        <v>585</v>
      </c>
      <c r="W102" s="138" t="s">
        <v>706</v>
      </c>
      <c r="X102" s="138" t="s">
        <v>34</v>
      </c>
      <c r="Y102" s="138" t="s">
        <v>707</v>
      </c>
      <c r="Z102" s="139">
        <v>646</v>
      </c>
    </row>
    <row r="103" spans="1:26" ht="22.5" x14ac:dyDescent="0.2">
      <c r="A103" s="140">
        <f>+A102+1</f>
        <v>2</v>
      </c>
      <c r="B103" s="46" t="s">
        <v>712</v>
      </c>
      <c r="C103" s="46" t="s">
        <v>244</v>
      </c>
      <c r="D103" s="46"/>
      <c r="E103" s="46"/>
      <c r="F103" s="46" t="s">
        <v>713</v>
      </c>
      <c r="G103" s="46" t="s">
        <v>34</v>
      </c>
      <c r="H103" s="46" t="s">
        <v>707</v>
      </c>
      <c r="I103" s="47">
        <v>6462000</v>
      </c>
      <c r="J103" s="48">
        <v>7</v>
      </c>
      <c r="K103" s="100">
        <v>130</v>
      </c>
      <c r="L103" s="48">
        <v>2</v>
      </c>
      <c r="M103" s="46" t="s">
        <v>40</v>
      </c>
      <c r="N103" s="46" t="s">
        <v>714</v>
      </c>
      <c r="O103" s="46" t="s">
        <v>715</v>
      </c>
      <c r="P103" s="46" t="s">
        <v>63</v>
      </c>
      <c r="Q103" s="49">
        <v>7872787200</v>
      </c>
      <c r="R103" s="49" t="s">
        <v>34</v>
      </c>
      <c r="S103" s="141" t="s">
        <v>716</v>
      </c>
      <c r="T103" s="50" t="s">
        <v>717</v>
      </c>
      <c r="U103" s="625"/>
      <c r="W103" s="46" t="s">
        <v>713</v>
      </c>
      <c r="X103" s="46" t="s">
        <v>34</v>
      </c>
      <c r="Y103" s="46" t="s">
        <v>707</v>
      </c>
      <c r="Z103" s="47">
        <v>6462000</v>
      </c>
    </row>
    <row r="104" spans="1:26" ht="33.75" x14ac:dyDescent="0.2">
      <c r="A104" s="140">
        <f t="shared" ref="A104:A112" si="5">+A103+1</f>
        <v>3</v>
      </c>
      <c r="B104" s="143" t="s">
        <v>718</v>
      </c>
      <c r="C104" s="143" t="s">
        <v>76</v>
      </c>
      <c r="D104" s="143"/>
      <c r="E104" s="143"/>
      <c r="F104" s="143" t="s">
        <v>719</v>
      </c>
      <c r="G104" s="143" t="s">
        <v>720</v>
      </c>
      <c r="H104" s="143" t="s">
        <v>707</v>
      </c>
      <c r="I104" s="144">
        <v>646</v>
      </c>
      <c r="J104" s="145">
        <v>1</v>
      </c>
      <c r="K104" s="146">
        <v>15</v>
      </c>
      <c r="L104" s="145">
        <v>4</v>
      </c>
      <c r="M104" s="143" t="s">
        <v>114</v>
      </c>
      <c r="N104" s="143" t="s">
        <v>721</v>
      </c>
      <c r="O104" s="143" t="s">
        <v>722</v>
      </c>
      <c r="P104" s="143" t="s">
        <v>723</v>
      </c>
      <c r="Q104" s="147">
        <v>7876261008</v>
      </c>
      <c r="R104" s="147" t="s">
        <v>34</v>
      </c>
      <c r="S104" s="141" t="s">
        <v>724</v>
      </c>
      <c r="T104" s="148" t="s">
        <v>725</v>
      </c>
      <c r="U104" s="625"/>
      <c r="W104" s="143" t="s">
        <v>726</v>
      </c>
      <c r="X104" s="143" t="s">
        <v>34</v>
      </c>
      <c r="Y104" s="143" t="s">
        <v>707</v>
      </c>
      <c r="Z104" s="144">
        <v>646</v>
      </c>
    </row>
    <row r="105" spans="1:26" ht="33.75" x14ac:dyDescent="0.2">
      <c r="A105" s="140">
        <f t="shared" si="5"/>
        <v>4</v>
      </c>
      <c r="B105" s="143" t="s">
        <v>727</v>
      </c>
      <c r="C105" s="143" t="s">
        <v>25</v>
      </c>
      <c r="D105" s="143"/>
      <c r="E105" s="143"/>
      <c r="F105" s="143" t="s">
        <v>728</v>
      </c>
      <c r="G105" s="143" t="s">
        <v>729</v>
      </c>
      <c r="H105" s="143" t="s">
        <v>707</v>
      </c>
      <c r="I105" s="144">
        <v>646</v>
      </c>
      <c r="J105" s="145">
        <v>16</v>
      </c>
      <c r="K105" s="146">
        <v>174</v>
      </c>
      <c r="L105" s="145">
        <v>145</v>
      </c>
      <c r="M105" s="143" t="s">
        <v>29</v>
      </c>
      <c r="N105" s="143" t="s">
        <v>730</v>
      </c>
      <c r="O105" s="143" t="s">
        <v>731</v>
      </c>
      <c r="P105" s="143" t="s">
        <v>63</v>
      </c>
      <c r="Q105" s="147">
        <v>7877966125</v>
      </c>
      <c r="R105" s="147">
        <v>7877966145</v>
      </c>
      <c r="S105" s="141" t="s">
        <v>732</v>
      </c>
      <c r="T105" s="148" t="s">
        <v>733</v>
      </c>
      <c r="U105" s="625"/>
      <c r="W105" s="143" t="s">
        <v>728</v>
      </c>
      <c r="X105" s="143" t="s">
        <v>729</v>
      </c>
      <c r="Y105" s="143" t="s">
        <v>707</v>
      </c>
      <c r="Z105" s="144">
        <v>646</v>
      </c>
    </row>
    <row r="106" spans="1:26" ht="22.5" x14ac:dyDescent="0.2">
      <c r="A106" s="140">
        <f t="shared" si="5"/>
        <v>5</v>
      </c>
      <c r="B106" s="97" t="s">
        <v>734</v>
      </c>
      <c r="C106" s="97" t="s">
        <v>626</v>
      </c>
      <c r="D106" s="97"/>
      <c r="E106" s="97"/>
      <c r="F106" s="97" t="s">
        <v>735</v>
      </c>
      <c r="G106" s="97" t="s">
        <v>736</v>
      </c>
      <c r="H106" s="97" t="s">
        <v>707</v>
      </c>
      <c r="I106" s="98">
        <v>646</v>
      </c>
      <c r="J106" s="99">
        <v>6</v>
      </c>
      <c r="K106" s="100">
        <v>162</v>
      </c>
      <c r="L106" s="99">
        <v>65</v>
      </c>
      <c r="M106" s="97" t="s">
        <v>114</v>
      </c>
      <c r="N106" s="97" t="s">
        <v>737</v>
      </c>
      <c r="O106" s="97" t="s">
        <v>738</v>
      </c>
      <c r="P106" s="97" t="s">
        <v>739</v>
      </c>
      <c r="Q106" s="101">
        <v>7877963000</v>
      </c>
      <c r="R106" s="101">
        <v>7877962270</v>
      </c>
      <c r="S106" s="277" t="s">
        <v>740</v>
      </c>
      <c r="T106" s="56" t="s">
        <v>741</v>
      </c>
      <c r="U106" s="626"/>
      <c r="W106" s="97" t="s">
        <v>742</v>
      </c>
      <c r="X106" s="97" t="s">
        <v>0</v>
      </c>
      <c r="Y106" s="97" t="s">
        <v>707</v>
      </c>
      <c r="Z106" s="98">
        <v>646</v>
      </c>
    </row>
    <row r="107" spans="1:26" ht="22.5" x14ac:dyDescent="0.2">
      <c r="A107" s="140">
        <f t="shared" si="5"/>
        <v>6</v>
      </c>
      <c r="B107" s="52" t="s">
        <v>743</v>
      </c>
      <c r="C107" s="52" t="s">
        <v>566</v>
      </c>
      <c r="D107" s="52"/>
      <c r="E107" s="52"/>
      <c r="F107" s="52" t="s">
        <v>744</v>
      </c>
      <c r="G107" s="52" t="s">
        <v>745</v>
      </c>
      <c r="H107" s="52" t="s">
        <v>746</v>
      </c>
      <c r="I107" s="53">
        <v>6592814</v>
      </c>
      <c r="J107" s="54">
        <v>1</v>
      </c>
      <c r="K107" s="146">
        <v>49</v>
      </c>
      <c r="L107" s="54">
        <v>13</v>
      </c>
      <c r="M107" s="52" t="s">
        <v>40</v>
      </c>
      <c r="N107" s="52" t="s">
        <v>747</v>
      </c>
      <c r="O107" s="52" t="s">
        <v>258</v>
      </c>
      <c r="P107" s="52" t="s">
        <v>43</v>
      </c>
      <c r="Q107" s="55">
        <v>7878981000</v>
      </c>
      <c r="R107" s="55">
        <v>7878987738</v>
      </c>
      <c r="S107" s="141" t="s">
        <v>748</v>
      </c>
      <c r="T107" s="56" t="s">
        <v>749</v>
      </c>
      <c r="U107" s="601">
        <f>SUM(K107:K108)</f>
        <v>73</v>
      </c>
      <c r="W107" s="52" t="s">
        <v>750</v>
      </c>
      <c r="X107" s="52" t="s">
        <v>745</v>
      </c>
      <c r="Y107" s="52" t="s">
        <v>746</v>
      </c>
      <c r="Z107" s="53">
        <v>6592814</v>
      </c>
    </row>
    <row r="108" spans="1:26" ht="15" x14ac:dyDescent="0.2">
      <c r="A108" s="140">
        <f t="shared" si="5"/>
        <v>7</v>
      </c>
      <c r="B108" s="52" t="s">
        <v>751</v>
      </c>
      <c r="C108" s="52" t="s">
        <v>25</v>
      </c>
      <c r="D108" s="52"/>
      <c r="E108" s="52"/>
      <c r="F108" s="52" t="s">
        <v>752</v>
      </c>
      <c r="G108" s="52" t="s">
        <v>753</v>
      </c>
      <c r="H108" s="52" t="s">
        <v>746</v>
      </c>
      <c r="I108" s="53">
        <v>659</v>
      </c>
      <c r="J108" s="54">
        <v>2</v>
      </c>
      <c r="K108" s="146">
        <v>24</v>
      </c>
      <c r="L108" s="54">
        <v>20</v>
      </c>
      <c r="M108" s="52" t="s">
        <v>29</v>
      </c>
      <c r="N108" s="52" t="s">
        <v>754</v>
      </c>
      <c r="O108" s="52" t="s">
        <v>755</v>
      </c>
      <c r="P108" s="52" t="s">
        <v>756</v>
      </c>
      <c r="Q108" s="55">
        <v>7875442000</v>
      </c>
      <c r="R108" s="55">
        <v>7875442010</v>
      </c>
      <c r="S108" s="141" t="s">
        <v>757</v>
      </c>
      <c r="T108" s="56" t="s">
        <v>758</v>
      </c>
      <c r="U108" s="619"/>
      <c r="W108" s="52" t="s">
        <v>759</v>
      </c>
      <c r="X108" s="52" t="s">
        <v>34</v>
      </c>
      <c r="Y108" s="52" t="s">
        <v>746</v>
      </c>
      <c r="Z108" s="53">
        <v>659</v>
      </c>
    </row>
    <row r="109" spans="1:26" ht="23.25" thickBot="1" x14ac:dyDescent="0.25">
      <c r="A109" s="140">
        <f t="shared" si="5"/>
        <v>8</v>
      </c>
      <c r="B109" s="143" t="s">
        <v>760</v>
      </c>
      <c r="C109" s="143" t="s">
        <v>25</v>
      </c>
      <c r="D109" s="143"/>
      <c r="E109" s="143"/>
      <c r="F109" s="143" t="s">
        <v>761</v>
      </c>
      <c r="G109" s="143" t="s">
        <v>762</v>
      </c>
      <c r="H109" s="143" t="s">
        <v>763</v>
      </c>
      <c r="I109" s="144">
        <v>674</v>
      </c>
      <c r="J109" s="145">
        <v>7</v>
      </c>
      <c r="K109" s="146">
        <v>104</v>
      </c>
      <c r="L109" s="145">
        <v>129</v>
      </c>
      <c r="M109" s="143" t="s">
        <v>69</v>
      </c>
      <c r="N109" s="143" t="s">
        <v>764</v>
      </c>
      <c r="O109" s="143" t="s">
        <v>765</v>
      </c>
      <c r="P109" s="143" t="s">
        <v>32</v>
      </c>
      <c r="Q109" s="147">
        <v>7878541000</v>
      </c>
      <c r="R109" s="147">
        <v>7878541100</v>
      </c>
      <c r="S109" s="141" t="s">
        <v>766</v>
      </c>
      <c r="T109" s="148" t="s">
        <v>767</v>
      </c>
      <c r="U109" s="152">
        <f>K109</f>
        <v>104</v>
      </c>
      <c r="W109" s="143" t="s">
        <v>768</v>
      </c>
      <c r="X109" s="143" t="s">
        <v>34</v>
      </c>
      <c r="Y109" s="143" t="s">
        <v>89</v>
      </c>
      <c r="Z109" s="144">
        <v>9364225</v>
      </c>
    </row>
    <row r="110" spans="1:26" ht="22.5" x14ac:dyDescent="0.2">
      <c r="A110" s="140">
        <f t="shared" si="5"/>
        <v>9</v>
      </c>
      <c r="B110" s="153" t="s">
        <v>769</v>
      </c>
      <c r="C110" s="153" t="s">
        <v>82</v>
      </c>
      <c r="D110" s="153"/>
      <c r="E110" s="153"/>
      <c r="F110" s="153" t="s">
        <v>770</v>
      </c>
      <c r="G110" s="131" t="s">
        <v>34</v>
      </c>
      <c r="H110" s="153" t="s">
        <v>771</v>
      </c>
      <c r="I110" s="154">
        <v>613</v>
      </c>
      <c r="J110" s="155">
        <v>1</v>
      </c>
      <c r="K110" s="156">
        <v>10</v>
      </c>
      <c r="L110" s="155"/>
      <c r="M110" s="153" t="s">
        <v>40</v>
      </c>
      <c r="N110" s="153" t="s">
        <v>1239</v>
      </c>
      <c r="O110" s="153" t="s">
        <v>401</v>
      </c>
      <c r="P110" s="153" t="s">
        <v>774</v>
      </c>
      <c r="Q110" s="157" t="s">
        <v>775</v>
      </c>
      <c r="R110" s="157"/>
      <c r="S110" s="158"/>
      <c r="T110" s="159" t="s">
        <v>777</v>
      </c>
      <c r="U110" s="160">
        <f>+K110</f>
        <v>10</v>
      </c>
      <c r="W110" s="153"/>
      <c r="X110" s="153"/>
      <c r="Y110" s="153"/>
      <c r="Z110" s="154"/>
    </row>
    <row r="111" spans="1:26" ht="22.5" x14ac:dyDescent="0.2">
      <c r="A111" s="140">
        <f t="shared" si="5"/>
        <v>10</v>
      </c>
      <c r="B111" s="153" t="s">
        <v>778</v>
      </c>
      <c r="C111" s="153" t="s">
        <v>213</v>
      </c>
      <c r="D111" s="153"/>
      <c r="E111" s="153"/>
      <c r="F111" s="153" t="s">
        <v>779</v>
      </c>
      <c r="G111" s="161" t="s">
        <v>780</v>
      </c>
      <c r="H111" s="153" t="s">
        <v>781</v>
      </c>
      <c r="I111" s="154">
        <v>693</v>
      </c>
      <c r="J111" s="155">
        <v>1</v>
      </c>
      <c r="K111" s="156">
        <v>4</v>
      </c>
      <c r="L111" s="155">
        <v>2</v>
      </c>
      <c r="M111" s="153" t="s">
        <v>296</v>
      </c>
      <c r="N111" s="153" t="s">
        <v>782</v>
      </c>
      <c r="O111" s="153" t="s">
        <v>458</v>
      </c>
      <c r="P111" s="153" t="s">
        <v>43</v>
      </c>
      <c r="Q111" s="157" t="s">
        <v>783</v>
      </c>
      <c r="R111" s="147" t="s">
        <v>34</v>
      </c>
      <c r="S111" s="158"/>
      <c r="T111" s="159" t="s">
        <v>784</v>
      </c>
      <c r="U111" s="160"/>
      <c r="W111" s="153"/>
      <c r="X111" s="153"/>
      <c r="Y111" s="153"/>
      <c r="Z111" s="154"/>
    </row>
    <row r="112" spans="1:26" ht="34.5" thickBot="1" x14ac:dyDescent="0.25">
      <c r="A112" s="140">
        <f t="shared" si="5"/>
        <v>11</v>
      </c>
      <c r="B112" s="114" t="s">
        <v>785</v>
      </c>
      <c r="C112" s="114" t="s">
        <v>25</v>
      </c>
      <c r="D112" s="114"/>
      <c r="E112" s="114"/>
      <c r="F112" s="114" t="s">
        <v>786</v>
      </c>
      <c r="G112" s="114" t="s">
        <v>34</v>
      </c>
      <c r="H112" s="114" t="s">
        <v>787</v>
      </c>
      <c r="I112" s="115">
        <v>949</v>
      </c>
      <c r="J112" s="116">
        <v>12</v>
      </c>
      <c r="K112" s="162">
        <v>60</v>
      </c>
      <c r="L112" s="116">
        <v>30</v>
      </c>
      <c r="M112" s="114" t="s">
        <v>29</v>
      </c>
      <c r="N112" s="114" t="s">
        <v>788</v>
      </c>
      <c r="O112" s="114" t="s">
        <v>789</v>
      </c>
      <c r="P112" s="114" t="s">
        <v>53</v>
      </c>
      <c r="Q112" s="118">
        <v>7876419090</v>
      </c>
      <c r="R112" s="118" t="s">
        <v>34</v>
      </c>
      <c r="S112" s="141" t="s">
        <v>790</v>
      </c>
      <c r="T112" s="119" t="s">
        <v>791</v>
      </c>
      <c r="U112" s="163">
        <f>K112</f>
        <v>60</v>
      </c>
      <c r="W112" s="114" t="s">
        <v>792</v>
      </c>
      <c r="X112" s="114" t="s">
        <v>793</v>
      </c>
      <c r="Y112" s="114" t="s">
        <v>787</v>
      </c>
      <c r="Z112" s="115">
        <v>949</v>
      </c>
    </row>
    <row r="113" spans="1:26" ht="13.5" thickBot="1" x14ac:dyDescent="0.25">
      <c r="A113" s="120"/>
      <c r="B113" s="121"/>
      <c r="C113" s="121"/>
      <c r="D113" s="121"/>
      <c r="E113" s="121"/>
      <c r="F113" s="121"/>
      <c r="G113" s="121"/>
      <c r="H113" s="121"/>
      <c r="I113" s="121"/>
      <c r="J113" s="122"/>
      <c r="K113" s="164">
        <f>SUM(K102:K112)</f>
        <v>836</v>
      </c>
      <c r="L113" s="122"/>
      <c r="M113" s="121"/>
      <c r="N113" s="121"/>
      <c r="O113" s="121"/>
      <c r="P113" s="121"/>
      <c r="Q113" s="121"/>
      <c r="R113" s="121"/>
      <c r="S113" s="121"/>
      <c r="T113" s="121"/>
      <c r="U113" s="121"/>
      <c r="W113" s="121"/>
      <c r="X113" s="121"/>
      <c r="Y113" s="121"/>
      <c r="Z113" s="121"/>
    </row>
    <row r="114" spans="1:26" ht="13.15" customHeight="1" thickBot="1" x14ac:dyDescent="0.25">
      <c r="A114" s="165">
        <v>39</v>
      </c>
      <c r="B114" s="595" t="s">
        <v>794</v>
      </c>
      <c r="C114" s="595"/>
      <c r="D114" s="595"/>
      <c r="E114" s="595"/>
      <c r="F114" s="595"/>
      <c r="G114" s="595"/>
      <c r="H114" s="595"/>
      <c r="I114" s="595"/>
      <c r="J114" s="595"/>
      <c r="K114" s="595"/>
      <c r="L114" s="595"/>
      <c r="M114" s="595"/>
      <c r="N114" s="595"/>
      <c r="O114" s="595"/>
      <c r="P114" s="595"/>
      <c r="Q114" s="595"/>
      <c r="R114" s="595"/>
      <c r="S114" s="595"/>
      <c r="T114" s="595"/>
      <c r="U114" s="596"/>
      <c r="W114" s="166"/>
      <c r="X114" s="167"/>
      <c r="Y114" s="167"/>
      <c r="Z114" s="168"/>
    </row>
    <row r="115" spans="1:26" ht="22.5" x14ac:dyDescent="0.2">
      <c r="A115" s="169">
        <v>1</v>
      </c>
      <c r="B115" s="170" t="s">
        <v>795</v>
      </c>
      <c r="C115" s="170" t="s">
        <v>25</v>
      </c>
      <c r="D115" s="170"/>
      <c r="E115" s="170"/>
      <c r="F115" s="170" t="s">
        <v>796</v>
      </c>
      <c r="G115" s="170" t="s">
        <v>797</v>
      </c>
      <c r="H115" s="170" t="s">
        <v>798</v>
      </c>
      <c r="I115" s="171">
        <v>605</v>
      </c>
      <c r="J115" s="172">
        <v>4</v>
      </c>
      <c r="K115" s="173">
        <v>152</v>
      </c>
      <c r="L115" s="172">
        <v>132</v>
      </c>
      <c r="M115" s="170" t="s">
        <v>40</v>
      </c>
      <c r="N115" s="170" t="s">
        <v>61</v>
      </c>
      <c r="O115" s="170" t="s">
        <v>799</v>
      </c>
      <c r="P115" s="170" t="s">
        <v>53</v>
      </c>
      <c r="Q115" s="174">
        <v>7876588000</v>
      </c>
      <c r="R115" s="174">
        <v>7876588020</v>
      </c>
      <c r="S115" s="175" t="s">
        <v>800</v>
      </c>
      <c r="T115" s="176" t="s">
        <v>801</v>
      </c>
      <c r="U115" s="627">
        <f>SUM(K115:K118)</f>
        <v>342</v>
      </c>
      <c r="W115" s="170" t="s">
        <v>802</v>
      </c>
      <c r="X115" s="170" t="s">
        <v>34</v>
      </c>
      <c r="Y115" s="170" t="s">
        <v>798</v>
      </c>
      <c r="Z115" s="171">
        <v>604</v>
      </c>
    </row>
    <row r="116" spans="1:26" ht="22.5" x14ac:dyDescent="0.2">
      <c r="A116" s="169">
        <f>+A115+1</f>
        <v>2</v>
      </c>
      <c r="B116" s="170" t="s">
        <v>803</v>
      </c>
      <c r="C116" s="170" t="s">
        <v>25</v>
      </c>
      <c r="D116" s="170"/>
      <c r="E116" s="170"/>
      <c r="F116" s="170" t="s">
        <v>804</v>
      </c>
      <c r="G116" s="170" t="s">
        <v>797</v>
      </c>
      <c r="H116" s="170" t="s">
        <v>798</v>
      </c>
      <c r="I116" s="171">
        <v>603</v>
      </c>
      <c r="J116" s="172"/>
      <c r="K116" s="173">
        <v>92</v>
      </c>
      <c r="L116" s="172"/>
      <c r="M116" s="170" t="s">
        <v>40</v>
      </c>
      <c r="N116" s="170" t="s">
        <v>805</v>
      </c>
      <c r="O116" s="170" t="s">
        <v>806</v>
      </c>
      <c r="P116" s="170" t="s">
        <v>43</v>
      </c>
      <c r="Q116" s="174" t="s">
        <v>807</v>
      </c>
      <c r="R116" s="174"/>
      <c r="S116" s="175" t="s">
        <v>808</v>
      </c>
      <c r="T116" s="176" t="s">
        <v>809</v>
      </c>
      <c r="U116" s="620"/>
      <c r="W116" s="170"/>
      <c r="X116" s="170"/>
      <c r="Y116" s="170"/>
      <c r="Z116" s="171"/>
    </row>
    <row r="117" spans="1:26" ht="22.5" x14ac:dyDescent="0.2">
      <c r="A117" s="169">
        <f t="shared" ref="A117:A153" si="6">+A116+1</f>
        <v>3</v>
      </c>
      <c r="B117" s="177" t="s">
        <v>810</v>
      </c>
      <c r="C117" s="177" t="s">
        <v>82</v>
      </c>
      <c r="D117" s="177"/>
      <c r="E117" s="177"/>
      <c r="F117" s="177" t="s">
        <v>811</v>
      </c>
      <c r="G117" s="177" t="s">
        <v>812</v>
      </c>
      <c r="H117" s="177" t="s">
        <v>798</v>
      </c>
      <c r="I117" s="178">
        <v>605</v>
      </c>
      <c r="J117" s="179">
        <v>1</v>
      </c>
      <c r="K117" s="180">
        <v>24</v>
      </c>
      <c r="L117" s="179">
        <v>6</v>
      </c>
      <c r="M117" s="177" t="s">
        <v>40</v>
      </c>
      <c r="N117" s="177" t="s">
        <v>457</v>
      </c>
      <c r="O117" s="177" t="s">
        <v>813</v>
      </c>
      <c r="P117" s="177" t="s">
        <v>43</v>
      </c>
      <c r="Q117" s="181">
        <v>7878828341</v>
      </c>
      <c r="R117" s="181">
        <v>7878826818</v>
      </c>
      <c r="S117" s="175" t="s">
        <v>814</v>
      </c>
      <c r="T117" s="182" t="s">
        <v>815</v>
      </c>
      <c r="U117" s="620"/>
      <c r="W117" s="177" t="s">
        <v>816</v>
      </c>
      <c r="X117" s="177" t="s">
        <v>34</v>
      </c>
      <c r="Y117" s="177" t="s">
        <v>798</v>
      </c>
      <c r="Z117" s="178">
        <v>605</v>
      </c>
    </row>
    <row r="118" spans="1:26" ht="15" x14ac:dyDescent="0.2">
      <c r="A118" s="169">
        <f t="shared" si="6"/>
        <v>4</v>
      </c>
      <c r="B118" s="177" t="s">
        <v>817</v>
      </c>
      <c r="C118" s="177" t="s">
        <v>566</v>
      </c>
      <c r="D118" s="177"/>
      <c r="E118" s="177"/>
      <c r="F118" s="177" t="s">
        <v>818</v>
      </c>
      <c r="G118" s="177" t="s">
        <v>34</v>
      </c>
      <c r="H118" s="177" t="s">
        <v>798</v>
      </c>
      <c r="I118" s="178">
        <v>605</v>
      </c>
      <c r="J118" s="179">
        <v>3</v>
      </c>
      <c r="K118" s="180">
        <v>74</v>
      </c>
      <c r="L118" s="179">
        <v>13</v>
      </c>
      <c r="M118" s="177" t="s">
        <v>40</v>
      </c>
      <c r="N118" s="177" t="s">
        <v>819</v>
      </c>
      <c r="O118" s="177" t="s">
        <v>820</v>
      </c>
      <c r="P118" s="177" t="s">
        <v>43</v>
      </c>
      <c r="Q118" s="181">
        <v>7878828000</v>
      </c>
      <c r="R118" s="181">
        <v>7878821030</v>
      </c>
      <c r="S118" s="183" t="s">
        <v>821</v>
      </c>
      <c r="T118" s="182" t="s">
        <v>822</v>
      </c>
      <c r="U118" s="597"/>
      <c r="W118" s="177" t="s">
        <v>823</v>
      </c>
      <c r="X118" s="177" t="s">
        <v>34</v>
      </c>
      <c r="Y118" s="177" t="s">
        <v>798</v>
      </c>
      <c r="Z118" s="178">
        <v>605</v>
      </c>
    </row>
    <row r="119" spans="1:26" ht="21.4" customHeight="1" x14ac:dyDescent="0.2">
      <c r="A119" s="169">
        <f t="shared" si="6"/>
        <v>5</v>
      </c>
      <c r="B119" s="52" t="s">
        <v>824</v>
      </c>
      <c r="C119" s="52" t="s">
        <v>25</v>
      </c>
      <c r="D119" s="52"/>
      <c r="E119" s="52"/>
      <c r="F119" s="52" t="s">
        <v>825</v>
      </c>
      <c r="G119" s="52" t="s">
        <v>826</v>
      </c>
      <c r="H119" s="52" t="s">
        <v>827</v>
      </c>
      <c r="I119" s="53">
        <v>610</v>
      </c>
      <c r="J119" s="54">
        <v>6</v>
      </c>
      <c r="K119" s="180">
        <v>118</v>
      </c>
      <c r="L119" s="54">
        <v>67</v>
      </c>
      <c r="M119" s="52" t="s">
        <v>40</v>
      </c>
      <c r="N119" s="52" t="s">
        <v>828</v>
      </c>
      <c r="O119" s="52" t="s">
        <v>829</v>
      </c>
      <c r="P119" s="52" t="s">
        <v>53</v>
      </c>
      <c r="Q119" s="55">
        <v>7875899000</v>
      </c>
      <c r="R119" s="55">
        <v>7875899040</v>
      </c>
      <c r="S119" s="183" t="s">
        <v>830</v>
      </c>
      <c r="T119" s="56" t="s">
        <v>831</v>
      </c>
      <c r="U119" s="111">
        <f>K119</f>
        <v>118</v>
      </c>
      <c r="W119" s="52" t="s">
        <v>832</v>
      </c>
      <c r="X119" s="52" t="s">
        <v>34</v>
      </c>
      <c r="Y119" s="52" t="s">
        <v>827</v>
      </c>
      <c r="Z119" s="53">
        <v>610</v>
      </c>
    </row>
    <row r="120" spans="1:26" ht="21.4" customHeight="1" x14ac:dyDescent="0.2">
      <c r="A120" s="169">
        <f t="shared" si="6"/>
        <v>6</v>
      </c>
      <c r="B120" s="52" t="s">
        <v>833</v>
      </c>
      <c r="C120" s="52" t="s">
        <v>25</v>
      </c>
      <c r="D120" s="52"/>
      <c r="E120" s="52"/>
      <c r="F120" s="52" t="s">
        <v>834</v>
      </c>
      <c r="G120" s="52" t="s">
        <v>835</v>
      </c>
      <c r="H120" s="52" t="s">
        <v>836</v>
      </c>
      <c r="I120" s="53">
        <v>622</v>
      </c>
      <c r="J120" s="54">
        <v>1</v>
      </c>
      <c r="K120" s="180">
        <v>75</v>
      </c>
      <c r="L120" s="54"/>
      <c r="M120" s="52" t="s">
        <v>837</v>
      </c>
      <c r="N120" s="52" t="s">
        <v>838</v>
      </c>
      <c r="O120" s="52" t="s">
        <v>839</v>
      </c>
      <c r="P120" s="52" t="s">
        <v>53</v>
      </c>
      <c r="Q120" s="55" t="s">
        <v>840</v>
      </c>
      <c r="R120" s="55"/>
      <c r="S120" s="183" t="s">
        <v>841</v>
      </c>
      <c r="T120" s="56" t="s">
        <v>842</v>
      </c>
      <c r="U120" s="111"/>
      <c r="W120" s="52"/>
      <c r="X120" s="52"/>
      <c r="Y120" s="52"/>
      <c r="Z120" s="53"/>
    </row>
    <row r="121" spans="1:26" ht="33.75" x14ac:dyDescent="0.2">
      <c r="A121" s="169">
        <f t="shared" si="6"/>
        <v>7</v>
      </c>
      <c r="B121" s="177" t="s">
        <v>843</v>
      </c>
      <c r="C121" s="177" t="s">
        <v>626</v>
      </c>
      <c r="D121" s="177"/>
      <c r="E121" s="177"/>
      <c r="F121" s="177" t="s">
        <v>844</v>
      </c>
      <c r="G121" s="177" t="s">
        <v>845</v>
      </c>
      <c r="H121" s="177" t="s">
        <v>836</v>
      </c>
      <c r="I121" s="178">
        <v>623</v>
      </c>
      <c r="J121" s="179">
        <v>2</v>
      </c>
      <c r="K121" s="180">
        <v>88</v>
      </c>
      <c r="L121" s="179">
        <v>52</v>
      </c>
      <c r="M121" s="177" t="s">
        <v>29</v>
      </c>
      <c r="N121" s="177" t="s">
        <v>846</v>
      </c>
      <c r="O121" s="177" t="s">
        <v>194</v>
      </c>
      <c r="P121" s="177" t="s">
        <v>847</v>
      </c>
      <c r="Q121" s="181">
        <v>7872545400</v>
      </c>
      <c r="R121" s="181">
        <v>7872545421</v>
      </c>
      <c r="S121" s="183" t="s">
        <v>848</v>
      </c>
      <c r="T121" s="182" t="s">
        <v>849</v>
      </c>
      <c r="U121" s="589">
        <f>SUM(K120:K127)</f>
        <v>316</v>
      </c>
      <c r="W121" s="177" t="s">
        <v>850</v>
      </c>
      <c r="X121" s="177" t="s">
        <v>34</v>
      </c>
      <c r="Y121" s="177" t="s">
        <v>836</v>
      </c>
      <c r="Z121" s="178">
        <v>622</v>
      </c>
    </row>
    <row r="122" spans="1:26" ht="22.5" x14ac:dyDescent="0.2">
      <c r="A122" s="169">
        <f t="shared" si="6"/>
        <v>8</v>
      </c>
      <c r="B122" s="177" t="s">
        <v>851</v>
      </c>
      <c r="C122" s="177" t="s">
        <v>25</v>
      </c>
      <c r="D122" s="177"/>
      <c r="E122" s="177"/>
      <c r="F122" s="177" t="s">
        <v>852</v>
      </c>
      <c r="G122" s="177" t="s">
        <v>835</v>
      </c>
      <c r="H122" s="177" t="s">
        <v>836</v>
      </c>
      <c r="I122" s="178">
        <v>6221209</v>
      </c>
      <c r="J122" s="179">
        <v>1</v>
      </c>
      <c r="K122" s="180">
        <v>16</v>
      </c>
      <c r="L122" s="179">
        <v>5</v>
      </c>
      <c r="M122" s="177" t="s">
        <v>40</v>
      </c>
      <c r="N122" s="177" t="s">
        <v>257</v>
      </c>
      <c r="O122" s="177" t="s">
        <v>853</v>
      </c>
      <c r="P122" s="177" t="s">
        <v>43</v>
      </c>
      <c r="Q122" s="181">
        <v>7872543000</v>
      </c>
      <c r="R122" s="181">
        <v>7872541048</v>
      </c>
      <c r="S122" s="183" t="s">
        <v>854</v>
      </c>
      <c r="T122" s="182" t="s">
        <v>855</v>
      </c>
      <c r="U122" s="620"/>
      <c r="W122" s="177" t="s">
        <v>856</v>
      </c>
      <c r="X122" s="177" t="s">
        <v>857</v>
      </c>
      <c r="Y122" s="177" t="s">
        <v>836</v>
      </c>
      <c r="Z122" s="178">
        <v>6221209</v>
      </c>
    </row>
    <row r="123" spans="1:26" ht="22.5" x14ac:dyDescent="0.2">
      <c r="A123" s="169">
        <f t="shared" si="6"/>
        <v>9</v>
      </c>
      <c r="B123" s="177" t="s">
        <v>858</v>
      </c>
      <c r="C123" s="177" t="s">
        <v>859</v>
      </c>
      <c r="D123" s="177"/>
      <c r="E123" s="177"/>
      <c r="F123" s="177" t="s">
        <v>860</v>
      </c>
      <c r="G123" s="177" t="s">
        <v>861</v>
      </c>
      <c r="H123" s="177" t="s">
        <v>836</v>
      </c>
      <c r="I123" s="178">
        <v>623</v>
      </c>
      <c r="J123" s="179">
        <v>0</v>
      </c>
      <c r="K123" s="180">
        <v>5</v>
      </c>
      <c r="L123" s="179">
        <v>2</v>
      </c>
      <c r="M123" s="177" t="s">
        <v>296</v>
      </c>
      <c r="N123" s="177" t="s">
        <v>862</v>
      </c>
      <c r="O123" s="177" t="s">
        <v>863</v>
      </c>
      <c r="P123" s="177" t="s">
        <v>43</v>
      </c>
      <c r="Q123" s="181" t="s">
        <v>864</v>
      </c>
      <c r="R123" s="181"/>
      <c r="S123" s="175" t="s">
        <v>865</v>
      </c>
      <c r="T123" s="182" t="s">
        <v>866</v>
      </c>
      <c r="U123" s="620"/>
      <c r="W123" s="177"/>
      <c r="X123" s="177"/>
      <c r="Y123" s="177"/>
      <c r="Z123" s="178"/>
    </row>
    <row r="124" spans="1:26" ht="15" x14ac:dyDescent="0.2">
      <c r="A124" s="169">
        <f t="shared" si="6"/>
        <v>10</v>
      </c>
      <c r="B124" s="177" t="s">
        <v>867</v>
      </c>
      <c r="C124" s="177" t="s">
        <v>213</v>
      </c>
      <c r="D124" s="177"/>
      <c r="E124" s="177"/>
      <c r="F124" s="177" t="s">
        <v>868</v>
      </c>
      <c r="G124" s="177" t="s">
        <v>835</v>
      </c>
      <c r="H124" s="177" t="s">
        <v>836</v>
      </c>
      <c r="I124" s="178">
        <v>622</v>
      </c>
      <c r="J124" s="179">
        <v>0</v>
      </c>
      <c r="K124" s="180">
        <v>3</v>
      </c>
      <c r="L124" s="179">
        <v>1</v>
      </c>
      <c r="M124" s="177" t="s">
        <v>296</v>
      </c>
      <c r="N124" s="177" t="s">
        <v>869</v>
      </c>
      <c r="O124" s="177" t="s">
        <v>870</v>
      </c>
      <c r="P124" s="177" t="s">
        <v>43</v>
      </c>
      <c r="Q124" s="181" t="s">
        <v>871</v>
      </c>
      <c r="R124" s="181"/>
      <c r="S124" s="175" t="s">
        <v>872</v>
      </c>
      <c r="T124" s="175" t="s">
        <v>873</v>
      </c>
      <c r="U124" s="620"/>
      <c r="W124" s="177"/>
      <c r="X124" s="177"/>
      <c r="Y124" s="177"/>
      <c r="Z124" s="178"/>
    </row>
    <row r="125" spans="1:26" ht="15" x14ac:dyDescent="0.2">
      <c r="A125" s="169">
        <f t="shared" si="6"/>
        <v>11</v>
      </c>
      <c r="B125" s="177" t="s">
        <v>874</v>
      </c>
      <c r="C125" s="177" t="s">
        <v>25</v>
      </c>
      <c r="D125" s="177"/>
      <c r="E125" s="177"/>
      <c r="F125" s="177" t="s">
        <v>875</v>
      </c>
      <c r="G125" s="177" t="s">
        <v>876</v>
      </c>
      <c r="H125" s="177" t="s">
        <v>836</v>
      </c>
      <c r="I125" s="178">
        <v>623</v>
      </c>
      <c r="J125" s="179">
        <v>1</v>
      </c>
      <c r="K125" s="180">
        <v>17</v>
      </c>
      <c r="L125" s="179"/>
      <c r="M125" s="177" t="s">
        <v>29</v>
      </c>
      <c r="N125" s="177" t="s">
        <v>877</v>
      </c>
      <c r="O125" s="177" t="s">
        <v>329</v>
      </c>
      <c r="P125" s="177" t="s">
        <v>43</v>
      </c>
      <c r="Q125" s="181" t="s">
        <v>878</v>
      </c>
      <c r="R125" s="181"/>
      <c r="S125" s="175"/>
      <c r="T125" s="175" t="s">
        <v>879</v>
      </c>
      <c r="U125" s="620"/>
      <c r="W125" s="177"/>
      <c r="X125" s="177"/>
      <c r="Y125" s="177"/>
      <c r="Z125" s="178"/>
    </row>
    <row r="126" spans="1:26" ht="22.5" x14ac:dyDescent="0.2">
      <c r="A126" s="169">
        <f t="shared" si="6"/>
        <v>12</v>
      </c>
      <c r="B126" s="177" t="s">
        <v>880</v>
      </c>
      <c r="C126" s="177" t="s">
        <v>566</v>
      </c>
      <c r="D126" s="177"/>
      <c r="E126" s="177"/>
      <c r="F126" s="177" t="s">
        <v>881</v>
      </c>
      <c r="G126" s="177" t="s">
        <v>835</v>
      </c>
      <c r="H126" s="177" t="s">
        <v>836</v>
      </c>
      <c r="I126" s="178">
        <v>622</v>
      </c>
      <c r="J126" s="179">
        <v>3</v>
      </c>
      <c r="K126" s="180">
        <v>75</v>
      </c>
      <c r="L126" s="179">
        <v>21</v>
      </c>
      <c r="M126" s="177" t="s">
        <v>882</v>
      </c>
      <c r="N126" s="177" t="s">
        <v>883</v>
      </c>
      <c r="O126" s="177" t="s">
        <v>884</v>
      </c>
      <c r="P126" s="177" t="s">
        <v>885</v>
      </c>
      <c r="Q126" s="181">
        <v>7878512158</v>
      </c>
      <c r="R126" s="181">
        <v>7878517600</v>
      </c>
      <c r="S126" s="175" t="s">
        <v>886</v>
      </c>
      <c r="T126" s="182" t="s">
        <v>887</v>
      </c>
      <c r="U126" s="620"/>
      <c r="W126" s="177" t="s">
        <v>888</v>
      </c>
      <c r="X126" s="177" t="s">
        <v>835</v>
      </c>
      <c r="Y126" s="177" t="s">
        <v>836</v>
      </c>
      <c r="Z126" s="178">
        <v>622</v>
      </c>
    </row>
    <row r="127" spans="1:26" ht="22.5" x14ac:dyDescent="0.2">
      <c r="A127" s="169">
        <f t="shared" si="6"/>
        <v>13</v>
      </c>
      <c r="B127" s="177" t="s">
        <v>1240</v>
      </c>
      <c r="C127" s="177" t="s">
        <v>566</v>
      </c>
      <c r="D127" s="177"/>
      <c r="E127" s="177"/>
      <c r="F127" s="177" t="s">
        <v>890</v>
      </c>
      <c r="G127" s="177" t="s">
        <v>891</v>
      </c>
      <c r="H127" s="177" t="s">
        <v>836</v>
      </c>
      <c r="I127" s="178">
        <v>623</v>
      </c>
      <c r="J127" s="179">
        <v>2</v>
      </c>
      <c r="K127" s="180">
        <v>37</v>
      </c>
      <c r="L127" s="179">
        <v>32</v>
      </c>
      <c r="M127" s="177" t="s">
        <v>40</v>
      </c>
      <c r="N127" s="177" t="s">
        <v>892</v>
      </c>
      <c r="O127" s="177" t="s">
        <v>85</v>
      </c>
      <c r="P127" s="177" t="s">
        <v>202</v>
      </c>
      <c r="Q127" s="181">
        <v>7872542358</v>
      </c>
      <c r="R127" s="181">
        <v>7878512134</v>
      </c>
      <c r="S127" s="175" t="s">
        <v>893</v>
      </c>
      <c r="T127" s="182" t="s">
        <v>894</v>
      </c>
      <c r="U127" s="597"/>
      <c r="W127" s="177" t="s">
        <v>895</v>
      </c>
      <c r="X127" s="177" t="s">
        <v>857</v>
      </c>
      <c r="Y127" s="177" t="s">
        <v>836</v>
      </c>
      <c r="Z127" s="178">
        <v>6221884</v>
      </c>
    </row>
    <row r="128" spans="1:26" ht="22.5" x14ac:dyDescent="0.25">
      <c r="A128" s="169">
        <f t="shared" si="6"/>
        <v>14</v>
      </c>
      <c r="B128" s="52" t="s">
        <v>896</v>
      </c>
      <c r="C128" s="52" t="s">
        <v>25</v>
      </c>
      <c r="D128" s="52"/>
      <c r="E128" s="52"/>
      <c r="F128" s="52" t="s">
        <v>897</v>
      </c>
      <c r="G128" s="52" t="s">
        <v>898</v>
      </c>
      <c r="H128" s="52" t="s">
        <v>899</v>
      </c>
      <c r="I128" s="53">
        <v>653</v>
      </c>
      <c r="J128" s="54">
        <v>5</v>
      </c>
      <c r="K128" s="180">
        <v>106</v>
      </c>
      <c r="L128" s="54">
        <v>127</v>
      </c>
      <c r="M128" s="52" t="s">
        <v>40</v>
      </c>
      <c r="N128" s="52" t="s">
        <v>900</v>
      </c>
      <c r="O128" s="52" t="s">
        <v>901</v>
      </c>
      <c r="P128" s="52" t="s">
        <v>53</v>
      </c>
      <c r="Q128" s="55">
        <v>7878210505</v>
      </c>
      <c r="R128" s="55">
        <v>7878210070</v>
      </c>
      <c r="S128" s="175" t="s">
        <v>902</v>
      </c>
      <c r="T128" s="184" t="s">
        <v>903</v>
      </c>
      <c r="U128" s="586">
        <f>+K128+K129</f>
        <v>133</v>
      </c>
      <c r="W128" s="52" t="s">
        <v>904</v>
      </c>
      <c r="X128" s="52" t="s">
        <v>34</v>
      </c>
      <c r="Y128" s="52" t="s">
        <v>899</v>
      </c>
      <c r="Z128" s="53">
        <v>653</v>
      </c>
    </row>
    <row r="129" spans="1:26" ht="30" x14ac:dyDescent="0.2">
      <c r="A129" s="169">
        <f t="shared" si="6"/>
        <v>15</v>
      </c>
      <c r="B129" s="52" t="s">
        <v>905</v>
      </c>
      <c r="C129" s="52" t="s">
        <v>906</v>
      </c>
      <c r="D129" s="52"/>
      <c r="E129" s="52"/>
      <c r="F129" s="52" t="s">
        <v>907</v>
      </c>
      <c r="G129" s="52" t="s">
        <v>908</v>
      </c>
      <c r="H129" s="52" t="s">
        <v>909</v>
      </c>
      <c r="I129" s="53">
        <v>767</v>
      </c>
      <c r="J129" s="54"/>
      <c r="K129" s="180">
        <v>27</v>
      </c>
      <c r="L129" s="54"/>
      <c r="M129" s="52" t="s">
        <v>40</v>
      </c>
      <c r="N129" s="52" t="s">
        <v>910</v>
      </c>
      <c r="O129" s="52" t="s">
        <v>31</v>
      </c>
      <c r="P129" s="52" t="s">
        <v>774</v>
      </c>
      <c r="Q129" s="55" t="s">
        <v>911</v>
      </c>
      <c r="R129" s="55"/>
      <c r="S129" s="175" t="s">
        <v>912</v>
      </c>
      <c r="T129" s="56" t="s">
        <v>1360</v>
      </c>
      <c r="U129" s="587"/>
      <c r="W129" s="52"/>
      <c r="X129" s="52"/>
      <c r="Y129" s="52"/>
      <c r="Z129" s="53"/>
    </row>
    <row r="130" spans="1:26" ht="22.5" x14ac:dyDescent="0.25">
      <c r="A130" s="169">
        <f t="shared" si="6"/>
        <v>16</v>
      </c>
      <c r="B130" s="52" t="s">
        <v>914</v>
      </c>
      <c r="C130" s="52" t="s">
        <v>25</v>
      </c>
      <c r="D130" s="52"/>
      <c r="E130" s="52"/>
      <c r="F130" s="52" t="s">
        <v>915</v>
      </c>
      <c r="G130" s="52" t="s">
        <v>916</v>
      </c>
      <c r="H130" s="52" t="s">
        <v>917</v>
      </c>
      <c r="I130" s="53">
        <v>662</v>
      </c>
      <c r="J130" s="54">
        <v>2</v>
      </c>
      <c r="K130" s="180">
        <v>15</v>
      </c>
      <c r="L130" s="54">
        <v>2</v>
      </c>
      <c r="M130" s="52" t="s">
        <v>40</v>
      </c>
      <c r="N130" s="52" t="s">
        <v>100</v>
      </c>
      <c r="O130" s="52" t="s">
        <v>194</v>
      </c>
      <c r="P130" s="52" t="s">
        <v>43</v>
      </c>
      <c r="Q130" s="55">
        <v>7878720444</v>
      </c>
      <c r="R130" s="55">
        <v>7878720444</v>
      </c>
      <c r="S130" s="183" t="s">
        <v>918</v>
      </c>
      <c r="T130" s="184" t="s">
        <v>918</v>
      </c>
      <c r="U130" s="601">
        <f>SUM(K130:K133)</f>
        <v>114</v>
      </c>
      <c r="W130" s="52" t="s">
        <v>919</v>
      </c>
      <c r="X130" s="52" t="s">
        <v>920</v>
      </c>
      <c r="Y130" s="52" t="s">
        <v>917</v>
      </c>
      <c r="Z130" s="53">
        <v>690</v>
      </c>
    </row>
    <row r="131" spans="1:26" ht="22.5" x14ac:dyDescent="0.2">
      <c r="A131" s="169">
        <f t="shared" si="6"/>
        <v>17</v>
      </c>
      <c r="B131" s="52" t="s">
        <v>921</v>
      </c>
      <c r="C131" s="52" t="s">
        <v>922</v>
      </c>
      <c r="D131" s="52"/>
      <c r="E131" s="52"/>
      <c r="F131" s="52" t="s">
        <v>923</v>
      </c>
      <c r="G131" s="52" t="s">
        <v>924</v>
      </c>
      <c r="H131" s="52" t="s">
        <v>917</v>
      </c>
      <c r="I131" s="53">
        <v>662</v>
      </c>
      <c r="J131" s="54">
        <v>2</v>
      </c>
      <c r="K131" s="180">
        <v>42</v>
      </c>
      <c r="L131" s="54">
        <v>50</v>
      </c>
      <c r="M131" s="52" t="s">
        <v>29</v>
      </c>
      <c r="N131" s="52" t="s">
        <v>925</v>
      </c>
      <c r="O131" s="52" t="s">
        <v>926</v>
      </c>
      <c r="P131" s="52" t="s">
        <v>217</v>
      </c>
      <c r="Q131" s="55">
        <v>7878722045</v>
      </c>
      <c r="R131" s="55">
        <v>7878302654</v>
      </c>
      <c r="S131" s="175" t="s">
        <v>927</v>
      </c>
      <c r="T131" s="56" t="s">
        <v>928</v>
      </c>
      <c r="U131" s="618"/>
      <c r="W131" s="52" t="s">
        <v>929</v>
      </c>
      <c r="X131" s="52" t="s">
        <v>34</v>
      </c>
      <c r="Y131" s="52" t="s">
        <v>917</v>
      </c>
      <c r="Z131" s="53">
        <v>662</v>
      </c>
    </row>
    <row r="132" spans="1:26" ht="22.5" x14ac:dyDescent="0.2">
      <c r="A132" s="169">
        <f t="shared" si="6"/>
        <v>18</v>
      </c>
      <c r="B132" s="52" t="s">
        <v>930</v>
      </c>
      <c r="C132" s="52" t="s">
        <v>25</v>
      </c>
      <c r="D132" s="52"/>
      <c r="E132" s="52"/>
      <c r="F132" s="52" t="s">
        <v>931</v>
      </c>
      <c r="G132" s="52" t="s">
        <v>34</v>
      </c>
      <c r="H132" s="52" t="s">
        <v>917</v>
      </c>
      <c r="I132" s="53">
        <v>662</v>
      </c>
      <c r="J132" s="54">
        <v>1</v>
      </c>
      <c r="K132" s="180">
        <v>20</v>
      </c>
      <c r="L132" s="54">
        <v>40</v>
      </c>
      <c r="M132" s="52" t="s">
        <v>40</v>
      </c>
      <c r="N132" s="52" t="s">
        <v>932</v>
      </c>
      <c r="O132" s="52" t="s">
        <v>578</v>
      </c>
      <c r="P132" s="52" t="s">
        <v>53</v>
      </c>
      <c r="Q132" s="55">
        <v>7876095888</v>
      </c>
      <c r="R132" s="55">
        <v>7866643388</v>
      </c>
      <c r="S132" s="175" t="s">
        <v>933</v>
      </c>
      <c r="T132" s="56" t="s">
        <v>934</v>
      </c>
      <c r="U132" s="618"/>
      <c r="W132" s="52" t="s">
        <v>935</v>
      </c>
      <c r="X132" s="52" t="s">
        <v>34</v>
      </c>
      <c r="Y132" s="52" t="s">
        <v>917</v>
      </c>
      <c r="Z132" s="53">
        <v>662</v>
      </c>
    </row>
    <row r="133" spans="1:26" ht="22.5" x14ac:dyDescent="0.2">
      <c r="A133" s="169">
        <f t="shared" si="6"/>
        <v>19</v>
      </c>
      <c r="B133" s="46" t="s">
        <v>936</v>
      </c>
      <c r="C133" s="46" t="s">
        <v>76</v>
      </c>
      <c r="D133" s="46"/>
      <c r="E133" s="46"/>
      <c r="F133" s="46" t="s">
        <v>937</v>
      </c>
      <c r="G133" s="46" t="s">
        <v>34</v>
      </c>
      <c r="H133" s="46" t="s">
        <v>917</v>
      </c>
      <c r="I133" s="47">
        <v>662</v>
      </c>
      <c r="J133" s="48">
        <v>1</v>
      </c>
      <c r="K133" s="180">
        <v>37</v>
      </c>
      <c r="L133" s="48">
        <v>67</v>
      </c>
      <c r="M133" s="46" t="s">
        <v>40</v>
      </c>
      <c r="N133" s="46" t="s">
        <v>938</v>
      </c>
      <c r="O133" s="46" t="s">
        <v>939</v>
      </c>
      <c r="P133" s="46" t="s">
        <v>43</v>
      </c>
      <c r="Q133" s="49">
        <v>7878729554</v>
      </c>
      <c r="R133" s="49">
        <v>7878729553</v>
      </c>
      <c r="S133" s="175" t="s">
        <v>940</v>
      </c>
      <c r="T133" s="50" t="s">
        <v>941</v>
      </c>
      <c r="U133" s="619"/>
      <c r="W133" s="46" t="s">
        <v>942</v>
      </c>
      <c r="X133" s="46" t="s">
        <v>34</v>
      </c>
      <c r="Y133" s="46" t="s">
        <v>917</v>
      </c>
      <c r="Z133" s="47">
        <v>662</v>
      </c>
    </row>
    <row r="134" spans="1:26" ht="33.75" x14ac:dyDescent="0.2">
      <c r="A134" s="169">
        <f t="shared" si="6"/>
        <v>20</v>
      </c>
      <c r="B134" s="177" t="s">
        <v>943</v>
      </c>
      <c r="C134" s="177" t="s">
        <v>82</v>
      </c>
      <c r="D134" s="177"/>
      <c r="E134" s="177"/>
      <c r="F134" s="177" t="s">
        <v>944</v>
      </c>
      <c r="G134" s="177" t="s">
        <v>945</v>
      </c>
      <c r="H134" s="177" t="s">
        <v>946</v>
      </c>
      <c r="I134" s="178">
        <v>667</v>
      </c>
      <c r="J134" s="179">
        <v>1</v>
      </c>
      <c r="K134" s="180">
        <v>13</v>
      </c>
      <c r="L134" s="179">
        <v>5</v>
      </c>
      <c r="M134" s="177" t="s">
        <v>40</v>
      </c>
      <c r="N134" s="177" t="s">
        <v>61</v>
      </c>
      <c r="O134" s="177" t="s">
        <v>947</v>
      </c>
      <c r="P134" s="177" t="s">
        <v>43</v>
      </c>
      <c r="Q134" s="181">
        <v>7878996162</v>
      </c>
      <c r="R134" s="181">
        <v>7878996162</v>
      </c>
      <c r="S134" s="175" t="s">
        <v>948</v>
      </c>
      <c r="T134" s="182" t="s">
        <v>949</v>
      </c>
      <c r="U134" s="589">
        <f>SUM(K134:K136)</f>
        <v>109</v>
      </c>
      <c r="W134" s="177" t="s">
        <v>950</v>
      </c>
      <c r="X134" s="177" t="s">
        <v>34</v>
      </c>
      <c r="Y134" s="177" t="s">
        <v>946</v>
      </c>
      <c r="Z134" s="178">
        <v>667</v>
      </c>
    </row>
    <row r="135" spans="1:26" ht="15" x14ac:dyDescent="0.2">
      <c r="A135" s="169">
        <f>+A134+1</f>
        <v>21</v>
      </c>
      <c r="B135" s="177" t="s">
        <v>951</v>
      </c>
      <c r="C135" s="177" t="s">
        <v>25</v>
      </c>
      <c r="D135" s="177"/>
      <c r="E135" s="177"/>
      <c r="F135" s="177" t="s">
        <v>952</v>
      </c>
      <c r="G135" s="177"/>
      <c r="H135" s="177" t="s">
        <v>946</v>
      </c>
      <c r="I135" s="178">
        <v>667</v>
      </c>
      <c r="J135" s="179">
        <v>1</v>
      </c>
      <c r="K135" s="180">
        <v>22</v>
      </c>
      <c r="L135" s="179">
        <v>10</v>
      </c>
      <c r="M135" s="177" t="s">
        <v>29</v>
      </c>
      <c r="N135" s="177" t="s">
        <v>953</v>
      </c>
      <c r="O135" s="177" t="s">
        <v>954</v>
      </c>
      <c r="P135" s="177" t="s">
        <v>217</v>
      </c>
      <c r="Q135" s="181" t="s">
        <v>955</v>
      </c>
      <c r="R135" s="181"/>
      <c r="S135" s="175" t="s">
        <v>956</v>
      </c>
      <c r="T135" s="182" t="s">
        <v>957</v>
      </c>
      <c r="U135" s="620"/>
      <c r="W135" s="177"/>
      <c r="X135" s="177"/>
      <c r="Y135" s="177"/>
      <c r="Z135" s="178"/>
    </row>
    <row r="136" spans="1:26" ht="22.5" x14ac:dyDescent="0.2">
      <c r="A136" s="169">
        <f t="shared" si="6"/>
        <v>22</v>
      </c>
      <c r="B136" s="177" t="s">
        <v>966</v>
      </c>
      <c r="C136" s="177" t="s">
        <v>566</v>
      </c>
      <c r="D136" s="177"/>
      <c r="E136" s="177"/>
      <c r="F136" s="177" t="s">
        <v>967</v>
      </c>
      <c r="G136" s="177" t="s">
        <v>968</v>
      </c>
      <c r="H136" s="177" t="s">
        <v>946</v>
      </c>
      <c r="I136" s="178">
        <v>667</v>
      </c>
      <c r="J136" s="179">
        <v>3</v>
      </c>
      <c r="K136" s="180">
        <v>74</v>
      </c>
      <c r="L136" s="179">
        <v>58</v>
      </c>
      <c r="M136" s="177" t="s">
        <v>40</v>
      </c>
      <c r="N136" s="177" t="s">
        <v>185</v>
      </c>
      <c r="O136" s="177" t="s">
        <v>969</v>
      </c>
      <c r="P136" s="177" t="s">
        <v>43</v>
      </c>
      <c r="Q136" s="181">
        <v>7878997777</v>
      </c>
      <c r="R136" s="181">
        <v>7878996040</v>
      </c>
      <c r="S136" s="175" t="s">
        <v>970</v>
      </c>
      <c r="T136" s="182" t="s">
        <v>971</v>
      </c>
      <c r="U136" s="597"/>
      <c r="W136" s="177" t="s">
        <v>972</v>
      </c>
      <c r="X136" s="177" t="s">
        <v>34</v>
      </c>
      <c r="Y136" s="177" t="s">
        <v>946</v>
      </c>
      <c r="Z136" s="178">
        <v>667</v>
      </c>
    </row>
    <row r="137" spans="1:26" ht="22.5" x14ac:dyDescent="0.2">
      <c r="A137" s="169">
        <f t="shared" si="6"/>
        <v>23</v>
      </c>
      <c r="B137" s="52" t="s">
        <v>973</v>
      </c>
      <c r="C137" s="52" t="s">
        <v>974</v>
      </c>
      <c r="D137" s="52"/>
      <c r="E137" s="52"/>
      <c r="F137" s="52" t="s">
        <v>975</v>
      </c>
      <c r="G137" s="52" t="s">
        <v>976</v>
      </c>
      <c r="H137" s="52" t="s">
        <v>977</v>
      </c>
      <c r="I137" s="53">
        <v>681</v>
      </c>
      <c r="J137" s="54">
        <v>2</v>
      </c>
      <c r="K137" s="180">
        <v>29</v>
      </c>
      <c r="L137" s="54">
        <v>8</v>
      </c>
      <c r="M137" s="52" t="s">
        <v>40</v>
      </c>
      <c r="N137" s="52" t="s">
        <v>978</v>
      </c>
      <c r="O137" s="52" t="s">
        <v>101</v>
      </c>
      <c r="P137" s="52" t="s">
        <v>43</v>
      </c>
      <c r="Q137" s="55">
        <v>7878332150</v>
      </c>
      <c r="R137" s="55">
        <v>7878332150</v>
      </c>
      <c r="S137" s="175" t="s">
        <v>979</v>
      </c>
      <c r="T137" s="56" t="s">
        <v>980</v>
      </c>
      <c r="U137" s="601">
        <f>SUM(K137:K140)</f>
        <v>425</v>
      </c>
      <c r="W137" s="52" t="s">
        <v>981</v>
      </c>
      <c r="X137" s="52" t="s">
        <v>34</v>
      </c>
      <c r="Y137" s="52" t="s">
        <v>977</v>
      </c>
      <c r="Z137" s="53">
        <v>681</v>
      </c>
    </row>
    <row r="138" spans="1:26" ht="33.75" x14ac:dyDescent="0.2">
      <c r="A138" s="169">
        <f t="shared" si="6"/>
        <v>24</v>
      </c>
      <c r="B138" s="52" t="s">
        <v>982</v>
      </c>
      <c r="C138" s="52" t="s">
        <v>25</v>
      </c>
      <c r="D138" s="52"/>
      <c r="E138" s="52"/>
      <c r="F138" s="52" t="s">
        <v>983</v>
      </c>
      <c r="G138" s="52" t="s">
        <v>34</v>
      </c>
      <c r="H138" s="52" t="s">
        <v>977</v>
      </c>
      <c r="I138" s="53">
        <v>680</v>
      </c>
      <c r="J138" s="54">
        <v>1</v>
      </c>
      <c r="K138" s="180">
        <v>49</v>
      </c>
      <c r="L138" s="54">
        <v>9</v>
      </c>
      <c r="M138" s="52" t="s">
        <v>29</v>
      </c>
      <c r="N138" s="52" t="s">
        <v>984</v>
      </c>
      <c r="O138" s="52" t="s">
        <v>985</v>
      </c>
      <c r="P138" s="52" t="s">
        <v>53</v>
      </c>
      <c r="Q138" s="55">
        <v>7878329191</v>
      </c>
      <c r="R138" s="55">
        <v>7878329122</v>
      </c>
      <c r="S138" s="175" t="s">
        <v>986</v>
      </c>
      <c r="T138" s="56" t="s">
        <v>987</v>
      </c>
      <c r="U138" s="618"/>
      <c r="W138" s="52" t="s">
        <v>988</v>
      </c>
      <c r="X138" s="52" t="s">
        <v>34</v>
      </c>
      <c r="Y138" s="52" t="s">
        <v>977</v>
      </c>
      <c r="Z138" s="53">
        <v>680</v>
      </c>
    </row>
    <row r="139" spans="1:26" ht="22.5" x14ac:dyDescent="0.2">
      <c r="A139" s="169">
        <f t="shared" si="6"/>
        <v>25</v>
      </c>
      <c r="B139" s="52" t="s">
        <v>989</v>
      </c>
      <c r="C139" s="52" t="s">
        <v>25</v>
      </c>
      <c r="D139" s="52"/>
      <c r="E139" s="52"/>
      <c r="F139" s="52" t="s">
        <v>990</v>
      </c>
      <c r="G139" s="52" t="s">
        <v>991</v>
      </c>
      <c r="H139" s="52" t="s">
        <v>977</v>
      </c>
      <c r="I139" s="53">
        <v>6822368</v>
      </c>
      <c r="J139" s="54">
        <v>7</v>
      </c>
      <c r="K139" s="180">
        <v>141</v>
      </c>
      <c r="L139" s="54">
        <v>182</v>
      </c>
      <c r="M139" s="52" t="s">
        <v>40</v>
      </c>
      <c r="N139" s="52" t="s">
        <v>992</v>
      </c>
      <c r="O139" s="52" t="s">
        <v>578</v>
      </c>
      <c r="P139" s="52" t="s">
        <v>32</v>
      </c>
      <c r="Q139" s="55">
        <v>7878331100</v>
      </c>
      <c r="R139" s="55">
        <v>7878331300</v>
      </c>
      <c r="S139" s="175" t="s">
        <v>993</v>
      </c>
      <c r="T139" s="56" t="s">
        <v>994</v>
      </c>
      <c r="U139" s="618"/>
      <c r="W139" s="52" t="s">
        <v>995</v>
      </c>
      <c r="X139" s="52" t="s">
        <v>0</v>
      </c>
      <c r="Y139" s="52" t="s">
        <v>977</v>
      </c>
      <c r="Z139" s="53">
        <v>680</v>
      </c>
    </row>
    <row r="140" spans="1:26" ht="22.5" x14ac:dyDescent="0.2">
      <c r="A140" s="169">
        <f t="shared" si="6"/>
        <v>26</v>
      </c>
      <c r="B140" s="52" t="s">
        <v>996</v>
      </c>
      <c r="C140" s="52" t="s">
        <v>25</v>
      </c>
      <c r="D140" s="52"/>
      <c r="E140" s="52"/>
      <c r="F140" s="52" t="s">
        <v>997</v>
      </c>
      <c r="G140" s="52" t="s">
        <v>998</v>
      </c>
      <c r="H140" s="52" t="s">
        <v>977</v>
      </c>
      <c r="I140" s="53">
        <v>680</v>
      </c>
      <c r="J140" s="54">
        <v>4</v>
      </c>
      <c r="K140" s="180">
        <v>206</v>
      </c>
      <c r="L140" s="54">
        <v>240</v>
      </c>
      <c r="M140" s="52" t="s">
        <v>40</v>
      </c>
      <c r="N140" s="52" t="s">
        <v>999</v>
      </c>
      <c r="O140" s="52" t="s">
        <v>1000</v>
      </c>
      <c r="P140" s="52" t="s">
        <v>202</v>
      </c>
      <c r="Q140" s="55">
        <v>7878323030</v>
      </c>
      <c r="R140" s="55">
        <v>7878343475</v>
      </c>
      <c r="S140" s="175" t="s">
        <v>1001</v>
      </c>
      <c r="T140" s="56" t="s">
        <v>1002</v>
      </c>
      <c r="U140" s="619"/>
      <c r="W140" s="52" t="s">
        <v>1003</v>
      </c>
      <c r="X140" s="52" t="s">
        <v>34</v>
      </c>
      <c r="Y140" s="52" t="s">
        <v>977</v>
      </c>
      <c r="Z140" s="53">
        <v>680</v>
      </c>
    </row>
    <row r="141" spans="1:26" ht="15" x14ac:dyDescent="0.2">
      <c r="A141" s="169">
        <f t="shared" si="6"/>
        <v>27</v>
      </c>
      <c r="B141" s="177" t="s">
        <v>1004</v>
      </c>
      <c r="C141" s="177" t="s">
        <v>25</v>
      </c>
      <c r="D141" s="177"/>
      <c r="E141" s="177"/>
      <c r="F141" s="177" t="s">
        <v>1005</v>
      </c>
      <c r="G141" s="177" t="s">
        <v>34</v>
      </c>
      <c r="H141" s="177" t="s">
        <v>1006</v>
      </c>
      <c r="I141" s="178">
        <v>678</v>
      </c>
      <c r="J141" s="179">
        <v>1</v>
      </c>
      <c r="K141" s="180">
        <v>38</v>
      </c>
      <c r="L141" s="179">
        <v>20</v>
      </c>
      <c r="M141" s="177" t="s">
        <v>1007</v>
      </c>
      <c r="N141" s="177" t="s">
        <v>163</v>
      </c>
      <c r="O141" s="177" t="s">
        <v>1008</v>
      </c>
      <c r="P141" s="177" t="s">
        <v>43</v>
      </c>
      <c r="Q141" s="181">
        <v>7878953070</v>
      </c>
      <c r="R141" s="181">
        <v>7878953589</v>
      </c>
      <c r="S141" s="175" t="s">
        <v>1009</v>
      </c>
      <c r="T141" s="182" t="s">
        <v>1010</v>
      </c>
      <c r="U141" s="185">
        <f>SUM(K141:K141)</f>
        <v>38</v>
      </c>
      <c r="W141" s="177" t="s">
        <v>1011</v>
      </c>
      <c r="X141" s="177" t="s">
        <v>34</v>
      </c>
      <c r="Y141" s="177" t="s">
        <v>1006</v>
      </c>
      <c r="Z141" s="178">
        <v>678</v>
      </c>
    </row>
    <row r="142" spans="1:26" ht="33.75" x14ac:dyDescent="0.2">
      <c r="A142" s="169">
        <f t="shared" si="6"/>
        <v>28</v>
      </c>
      <c r="B142" s="52" t="s">
        <v>1012</v>
      </c>
      <c r="C142" s="52" t="s">
        <v>82</v>
      </c>
      <c r="D142" s="52"/>
      <c r="E142" s="52"/>
      <c r="F142" s="52" t="s">
        <v>1013</v>
      </c>
      <c r="G142" s="52" t="s">
        <v>1014</v>
      </c>
      <c r="H142" s="52" t="s">
        <v>1015</v>
      </c>
      <c r="I142" s="53">
        <v>677</v>
      </c>
      <c r="J142" s="54">
        <v>1</v>
      </c>
      <c r="K142" s="180">
        <v>9</v>
      </c>
      <c r="L142" s="54">
        <v>9</v>
      </c>
      <c r="M142" s="52" t="s">
        <v>40</v>
      </c>
      <c r="N142" s="52" t="s">
        <v>1016</v>
      </c>
      <c r="O142" s="52" t="s">
        <v>1017</v>
      </c>
      <c r="P142" s="52" t="s">
        <v>43</v>
      </c>
      <c r="Q142" s="55">
        <v>7878238550</v>
      </c>
      <c r="R142" s="55">
        <v>7878238550</v>
      </c>
      <c r="S142" s="183" t="s">
        <v>1018</v>
      </c>
      <c r="T142" s="56" t="s">
        <v>1019</v>
      </c>
      <c r="U142" s="601">
        <f>SUM(K142:K149)</f>
        <v>282</v>
      </c>
      <c r="W142" s="52" t="s">
        <v>1020</v>
      </c>
      <c r="X142" s="52" t="s">
        <v>34</v>
      </c>
      <c r="Y142" s="52" t="s">
        <v>1015</v>
      </c>
      <c r="Z142" s="53">
        <v>677</v>
      </c>
    </row>
    <row r="143" spans="1:26" ht="22.5" x14ac:dyDescent="0.2">
      <c r="A143" s="169">
        <f>+A142+1</f>
        <v>29</v>
      </c>
      <c r="B143" s="52" t="s">
        <v>1021</v>
      </c>
      <c r="C143" s="52" t="s">
        <v>25</v>
      </c>
      <c r="D143" s="52"/>
      <c r="E143" s="52"/>
      <c r="F143" s="52" t="s">
        <v>1022</v>
      </c>
      <c r="G143" s="52" t="s">
        <v>1023</v>
      </c>
      <c r="H143" s="52" t="s">
        <v>1015</v>
      </c>
      <c r="I143" s="53">
        <v>677</v>
      </c>
      <c r="J143" s="54">
        <v>2</v>
      </c>
      <c r="K143" s="180">
        <v>19</v>
      </c>
      <c r="L143" s="54">
        <v>13</v>
      </c>
      <c r="M143" s="52" t="s">
        <v>114</v>
      </c>
      <c r="N143" s="52" t="s">
        <v>828</v>
      </c>
      <c r="O143" s="52" t="s">
        <v>1024</v>
      </c>
      <c r="P143" s="52" t="s">
        <v>174</v>
      </c>
      <c r="Q143" s="55">
        <v>7878235600</v>
      </c>
      <c r="R143" s="55" t="s">
        <v>0</v>
      </c>
      <c r="S143" s="175" t="s">
        <v>1025</v>
      </c>
      <c r="T143" s="56" t="s">
        <v>1026</v>
      </c>
      <c r="U143" s="618"/>
      <c r="W143" s="52" t="s">
        <v>1027</v>
      </c>
      <c r="X143" s="52" t="s">
        <v>34</v>
      </c>
      <c r="Y143" s="52" t="s">
        <v>1015</v>
      </c>
      <c r="Z143" s="53">
        <v>677</v>
      </c>
    </row>
    <row r="144" spans="1:26" ht="15" x14ac:dyDescent="0.2">
      <c r="A144" s="169">
        <f t="shared" si="6"/>
        <v>30</v>
      </c>
      <c r="B144" s="52" t="s">
        <v>1028</v>
      </c>
      <c r="C144" s="52" t="s">
        <v>82</v>
      </c>
      <c r="D144" s="52"/>
      <c r="E144" s="52"/>
      <c r="F144" s="52" t="s">
        <v>1029</v>
      </c>
      <c r="G144" s="52" t="s">
        <v>1030</v>
      </c>
      <c r="H144" s="52" t="s">
        <v>1015</v>
      </c>
      <c r="I144" s="53">
        <v>677</v>
      </c>
      <c r="J144" s="54">
        <v>1</v>
      </c>
      <c r="K144" s="180">
        <v>7</v>
      </c>
      <c r="L144" s="54">
        <v>2</v>
      </c>
      <c r="M144" s="52" t="s">
        <v>107</v>
      </c>
      <c r="N144" s="52" t="s">
        <v>1031</v>
      </c>
      <c r="O144" s="52" t="s">
        <v>1032</v>
      </c>
      <c r="P144" s="52" t="s">
        <v>174</v>
      </c>
      <c r="Q144" s="55">
        <v>7878230147</v>
      </c>
      <c r="R144" s="55" t="s">
        <v>34</v>
      </c>
      <c r="S144" s="175" t="s">
        <v>1033</v>
      </c>
      <c r="T144" s="56" t="s">
        <v>1034</v>
      </c>
      <c r="U144" s="618"/>
      <c r="W144" s="52" t="s">
        <v>1035</v>
      </c>
      <c r="X144" s="52" t="s">
        <v>34</v>
      </c>
      <c r="Y144" s="52" t="s">
        <v>1015</v>
      </c>
      <c r="Z144" s="53">
        <v>677</v>
      </c>
    </row>
    <row r="145" spans="1:26" ht="22.5" x14ac:dyDescent="0.2">
      <c r="A145" s="169">
        <f t="shared" si="6"/>
        <v>31</v>
      </c>
      <c r="B145" s="46" t="s">
        <v>1036</v>
      </c>
      <c r="C145" s="46" t="s">
        <v>213</v>
      </c>
      <c r="D145" s="46"/>
      <c r="E145" s="46"/>
      <c r="F145" s="46" t="s">
        <v>1037</v>
      </c>
      <c r="G145" s="46" t="s">
        <v>34</v>
      </c>
      <c r="H145" s="46" t="s">
        <v>1015</v>
      </c>
      <c r="I145" s="47">
        <v>677</v>
      </c>
      <c r="J145" s="48">
        <v>1</v>
      </c>
      <c r="K145" s="180">
        <v>5</v>
      </c>
      <c r="L145" s="48">
        <v>2</v>
      </c>
      <c r="M145" s="46" t="s">
        <v>114</v>
      </c>
      <c r="N145" s="46" t="s">
        <v>172</v>
      </c>
      <c r="O145" s="46" t="s">
        <v>1038</v>
      </c>
      <c r="P145" s="46" t="s">
        <v>174</v>
      </c>
      <c r="Q145" s="49">
        <v>7878231378</v>
      </c>
      <c r="R145" s="49">
        <v>9172103026</v>
      </c>
      <c r="S145" s="183" t="s">
        <v>1039</v>
      </c>
      <c r="T145" s="50" t="s">
        <v>1040</v>
      </c>
      <c r="U145" s="618"/>
      <c r="W145" s="46" t="s">
        <v>1041</v>
      </c>
      <c r="X145" s="46" t="s">
        <v>1023</v>
      </c>
      <c r="Y145" s="46" t="s">
        <v>1015</v>
      </c>
      <c r="Z145" s="47">
        <v>677</v>
      </c>
    </row>
    <row r="146" spans="1:26" ht="22.5" x14ac:dyDescent="0.25">
      <c r="A146" s="169">
        <f t="shared" si="6"/>
        <v>32</v>
      </c>
      <c r="B146" s="52" t="s">
        <v>1042</v>
      </c>
      <c r="C146" s="52" t="s">
        <v>1043</v>
      </c>
      <c r="D146" s="52"/>
      <c r="E146" s="52"/>
      <c r="F146" s="52" t="s">
        <v>1044</v>
      </c>
      <c r="G146" s="52"/>
      <c r="H146" s="52" t="s">
        <v>1015</v>
      </c>
      <c r="I146" s="53">
        <v>677</v>
      </c>
      <c r="J146" s="54">
        <v>1</v>
      </c>
      <c r="K146" s="180">
        <v>11</v>
      </c>
      <c r="L146" s="54">
        <v>2</v>
      </c>
      <c r="M146" s="52" t="s">
        <v>60</v>
      </c>
      <c r="N146" s="52" t="s">
        <v>1045</v>
      </c>
      <c r="O146" s="52" t="s">
        <v>1046</v>
      </c>
      <c r="P146" s="52" t="s">
        <v>174</v>
      </c>
      <c r="Q146" s="55" t="s">
        <v>1047</v>
      </c>
      <c r="R146" s="55"/>
      <c r="S146" s="183" t="s">
        <v>1048</v>
      </c>
      <c r="T146" s="184" t="s">
        <v>1049</v>
      </c>
      <c r="U146" s="618"/>
      <c r="W146" s="52" t="s">
        <v>700</v>
      </c>
      <c r="X146" s="52"/>
      <c r="Y146" s="52" t="s">
        <v>582</v>
      </c>
      <c r="Z146" s="53">
        <v>767</v>
      </c>
    </row>
    <row r="147" spans="1:26" ht="22.5" x14ac:dyDescent="0.2">
      <c r="A147" s="169">
        <f t="shared" si="6"/>
        <v>33</v>
      </c>
      <c r="B147" s="52" t="s">
        <v>1050</v>
      </c>
      <c r="C147" s="52" t="s">
        <v>25</v>
      </c>
      <c r="D147" s="52"/>
      <c r="E147" s="52"/>
      <c r="F147" s="52" t="s">
        <v>1051</v>
      </c>
      <c r="G147" s="52" t="s">
        <v>34</v>
      </c>
      <c r="H147" s="52" t="s">
        <v>1015</v>
      </c>
      <c r="I147" s="53">
        <v>677</v>
      </c>
      <c r="J147" s="54">
        <v>4</v>
      </c>
      <c r="K147" s="180">
        <v>112</v>
      </c>
      <c r="L147" s="54">
        <v>142</v>
      </c>
      <c r="M147" s="52" t="s">
        <v>40</v>
      </c>
      <c r="N147" s="52" t="s">
        <v>1052</v>
      </c>
      <c r="O147" s="52" t="s">
        <v>1053</v>
      </c>
      <c r="P147" s="52" t="s">
        <v>43</v>
      </c>
      <c r="Q147" s="55">
        <v>7878237500</v>
      </c>
      <c r="R147" s="55" t="s">
        <v>34</v>
      </c>
      <c r="S147" s="183" t="s">
        <v>1054</v>
      </c>
      <c r="T147" s="56" t="s">
        <v>1055</v>
      </c>
      <c r="U147" s="618"/>
      <c r="W147" s="52" t="s">
        <v>1056</v>
      </c>
      <c r="X147" s="52" t="s">
        <v>34</v>
      </c>
      <c r="Y147" s="52" t="s">
        <v>1015</v>
      </c>
      <c r="Z147" s="53">
        <v>677</v>
      </c>
    </row>
    <row r="148" spans="1:26" ht="33.75" x14ac:dyDescent="0.2">
      <c r="A148" s="169">
        <f t="shared" si="6"/>
        <v>34</v>
      </c>
      <c r="B148" s="52" t="s">
        <v>1057</v>
      </c>
      <c r="C148" s="52" t="s">
        <v>82</v>
      </c>
      <c r="D148" s="52"/>
      <c r="E148" s="52"/>
      <c r="F148" s="52" t="s">
        <v>1058</v>
      </c>
      <c r="G148" s="52" t="s">
        <v>34</v>
      </c>
      <c r="H148" s="52" t="s">
        <v>1015</v>
      </c>
      <c r="I148" s="53">
        <v>677</v>
      </c>
      <c r="J148" s="54">
        <v>1</v>
      </c>
      <c r="K148" s="180">
        <v>21</v>
      </c>
      <c r="L148" s="54">
        <v>6</v>
      </c>
      <c r="M148" s="52" t="s">
        <v>114</v>
      </c>
      <c r="N148" s="52" t="s">
        <v>1059</v>
      </c>
      <c r="O148" s="52" t="s">
        <v>1060</v>
      </c>
      <c r="P148" s="52" t="s">
        <v>174</v>
      </c>
      <c r="Q148" s="55">
        <v>7878235654</v>
      </c>
      <c r="R148" s="55">
        <v>7878230224</v>
      </c>
      <c r="S148" s="183" t="s">
        <v>1061</v>
      </c>
      <c r="T148" s="56" t="s">
        <v>1062</v>
      </c>
      <c r="U148" s="618"/>
      <c r="W148" s="52" t="s">
        <v>1063</v>
      </c>
      <c r="X148" s="52" t="s">
        <v>34</v>
      </c>
      <c r="Y148" s="52" t="s">
        <v>1015</v>
      </c>
      <c r="Z148" s="53">
        <v>677</v>
      </c>
    </row>
    <row r="149" spans="1:26" ht="22.5" x14ac:dyDescent="0.2">
      <c r="A149" s="169">
        <f t="shared" si="6"/>
        <v>35</v>
      </c>
      <c r="B149" s="52" t="s">
        <v>1064</v>
      </c>
      <c r="C149" s="52" t="s">
        <v>25</v>
      </c>
      <c r="D149" s="52"/>
      <c r="E149" s="52"/>
      <c r="F149" s="52" t="s">
        <v>1065</v>
      </c>
      <c r="G149" s="52" t="s">
        <v>34</v>
      </c>
      <c r="H149" s="52" t="s">
        <v>1015</v>
      </c>
      <c r="I149" s="53">
        <v>677</v>
      </c>
      <c r="J149" s="54">
        <v>3</v>
      </c>
      <c r="K149" s="180">
        <v>98</v>
      </c>
      <c r="L149" s="54">
        <v>79</v>
      </c>
      <c r="M149" s="52" t="s">
        <v>29</v>
      </c>
      <c r="N149" s="52" t="s">
        <v>1066</v>
      </c>
      <c r="O149" s="52" t="s">
        <v>1067</v>
      </c>
      <c r="P149" s="52" t="s">
        <v>32</v>
      </c>
      <c r="Q149" s="55">
        <v>7878232450</v>
      </c>
      <c r="R149" s="55">
        <v>7878231770</v>
      </c>
      <c r="S149" s="183" t="s">
        <v>1068</v>
      </c>
      <c r="T149" s="56" t="s">
        <v>1069</v>
      </c>
      <c r="U149" s="619"/>
      <c r="W149" s="52" t="s">
        <v>1070</v>
      </c>
      <c r="X149" s="52" t="s">
        <v>34</v>
      </c>
      <c r="Y149" s="52" t="s">
        <v>1015</v>
      </c>
      <c r="Z149" s="53">
        <v>677</v>
      </c>
    </row>
    <row r="150" spans="1:26" ht="22.5" x14ac:dyDescent="0.2">
      <c r="A150" s="169">
        <f t="shared" si="6"/>
        <v>36</v>
      </c>
      <c r="B150" s="52" t="s">
        <v>1071</v>
      </c>
      <c r="C150" s="52" t="s">
        <v>213</v>
      </c>
      <c r="D150" s="52"/>
      <c r="E150" s="52"/>
      <c r="F150" s="52" t="s">
        <v>1072</v>
      </c>
      <c r="G150" s="52" t="s">
        <v>34</v>
      </c>
      <c r="H150" s="52" t="s">
        <v>1073</v>
      </c>
      <c r="I150" s="53">
        <v>683</v>
      </c>
      <c r="J150" s="54">
        <v>0</v>
      </c>
      <c r="K150" s="180">
        <v>4</v>
      </c>
      <c r="L150" s="54">
        <v>1</v>
      </c>
      <c r="M150" s="52" t="s">
        <v>40</v>
      </c>
      <c r="N150" s="52" t="s">
        <v>122</v>
      </c>
      <c r="O150" s="52" t="s">
        <v>1074</v>
      </c>
      <c r="P150" s="46" t="s">
        <v>43</v>
      </c>
      <c r="Q150" s="55" t="s">
        <v>1075</v>
      </c>
      <c r="R150" s="55" t="s">
        <v>34</v>
      </c>
      <c r="S150" s="183" t="s">
        <v>1076</v>
      </c>
      <c r="T150" s="56" t="s">
        <v>1077</v>
      </c>
      <c r="U150" s="111"/>
      <c r="W150" s="52"/>
      <c r="X150" s="52"/>
      <c r="Y150" s="52"/>
      <c r="Z150" s="53"/>
    </row>
    <row r="151" spans="1:26" ht="22.5" x14ac:dyDescent="0.2">
      <c r="A151" s="169">
        <f t="shared" si="6"/>
        <v>37</v>
      </c>
      <c r="B151" s="177" t="s">
        <v>1078</v>
      </c>
      <c r="C151" s="177" t="s">
        <v>25</v>
      </c>
      <c r="D151" s="177"/>
      <c r="E151" s="177"/>
      <c r="F151" s="177" t="s">
        <v>1079</v>
      </c>
      <c r="G151" s="177" t="s">
        <v>1080</v>
      </c>
      <c r="H151" s="177" t="s">
        <v>1081</v>
      </c>
      <c r="I151" s="178">
        <v>685</v>
      </c>
      <c r="J151" s="179">
        <v>1</v>
      </c>
      <c r="K151" s="180">
        <v>20</v>
      </c>
      <c r="L151" s="179">
        <v>36</v>
      </c>
      <c r="M151" s="177" t="s">
        <v>40</v>
      </c>
      <c r="N151" s="177" t="s">
        <v>1082</v>
      </c>
      <c r="O151" s="177" t="s">
        <v>1083</v>
      </c>
      <c r="P151" s="177" t="s">
        <v>43</v>
      </c>
      <c r="Q151" s="181">
        <v>7872804040</v>
      </c>
      <c r="R151" s="181" t="s">
        <v>34</v>
      </c>
      <c r="S151" s="183" t="s">
        <v>1084</v>
      </c>
      <c r="T151" s="182" t="s">
        <v>1085</v>
      </c>
      <c r="U151" s="589">
        <f>SUM(K151:K153)</f>
        <v>30</v>
      </c>
      <c r="W151" s="177" t="s">
        <v>1086</v>
      </c>
      <c r="X151" s="177" t="s">
        <v>1087</v>
      </c>
      <c r="Y151" s="177" t="s">
        <v>1081</v>
      </c>
      <c r="Z151" s="178">
        <v>685</v>
      </c>
    </row>
    <row r="152" spans="1:26" ht="22.5" x14ac:dyDescent="0.2">
      <c r="A152" s="169">
        <f t="shared" si="6"/>
        <v>38</v>
      </c>
      <c r="B152" s="186" t="s">
        <v>1088</v>
      </c>
      <c r="C152" s="177" t="s">
        <v>213</v>
      </c>
      <c r="D152" s="186"/>
      <c r="E152" s="186"/>
      <c r="F152" s="186" t="s">
        <v>1089</v>
      </c>
      <c r="G152" s="186" t="s">
        <v>1090</v>
      </c>
      <c r="H152" s="177" t="s">
        <v>1081</v>
      </c>
      <c r="I152" s="178">
        <v>685</v>
      </c>
      <c r="J152" s="187">
        <v>1</v>
      </c>
      <c r="K152" s="188">
        <v>6</v>
      </c>
      <c r="L152" s="187"/>
      <c r="M152" s="186" t="s">
        <v>296</v>
      </c>
      <c r="N152" s="186" t="s">
        <v>828</v>
      </c>
      <c r="O152" s="186" t="s">
        <v>1091</v>
      </c>
      <c r="P152" s="177" t="s">
        <v>43</v>
      </c>
      <c r="Q152" s="189" t="s">
        <v>1092</v>
      </c>
      <c r="R152" s="189"/>
      <c r="S152" s="183" t="s">
        <v>1093</v>
      </c>
      <c r="T152" s="190" t="s">
        <v>1094</v>
      </c>
      <c r="U152" s="620"/>
      <c r="W152" s="186"/>
      <c r="X152" s="186"/>
      <c r="Y152" s="186"/>
      <c r="Z152" s="191"/>
    </row>
    <row r="153" spans="1:26" ht="34.5" thickBot="1" x14ac:dyDescent="0.25">
      <c r="A153" s="169">
        <f t="shared" si="6"/>
        <v>39</v>
      </c>
      <c r="B153" s="192" t="s">
        <v>1095</v>
      </c>
      <c r="C153" s="193" t="s">
        <v>213</v>
      </c>
      <c r="D153" s="193"/>
      <c r="E153" s="193"/>
      <c r="F153" s="192" t="s">
        <v>1096</v>
      </c>
      <c r="G153" s="192" t="s">
        <v>34</v>
      </c>
      <c r="H153" s="192" t="s">
        <v>1081</v>
      </c>
      <c r="I153" s="194">
        <v>685</v>
      </c>
      <c r="J153" s="195">
        <v>1</v>
      </c>
      <c r="K153" s="196">
        <v>4</v>
      </c>
      <c r="L153" s="195">
        <v>2</v>
      </c>
      <c r="M153" s="192" t="s">
        <v>29</v>
      </c>
      <c r="N153" s="192" t="s">
        <v>1097</v>
      </c>
      <c r="O153" s="192" t="s">
        <v>1098</v>
      </c>
      <c r="P153" s="192" t="s">
        <v>217</v>
      </c>
      <c r="Q153" s="197">
        <v>7879422867</v>
      </c>
      <c r="R153" s="197" t="s">
        <v>34</v>
      </c>
      <c r="S153" s="198"/>
      <c r="T153" s="199" t="s">
        <v>1099</v>
      </c>
      <c r="U153" s="621"/>
      <c r="W153" s="192" t="s">
        <v>1100</v>
      </c>
      <c r="X153" s="192" t="s">
        <v>34</v>
      </c>
      <c r="Y153" s="192" t="s">
        <v>1081</v>
      </c>
      <c r="Z153" s="194">
        <v>685</v>
      </c>
    </row>
    <row r="154" spans="1:26" ht="16.149999999999999" customHeight="1" thickBot="1" x14ac:dyDescent="0.25">
      <c r="A154" s="120"/>
      <c r="B154" s="121"/>
      <c r="C154" s="121"/>
      <c r="D154" s="121"/>
      <c r="E154" s="121"/>
      <c r="F154" s="121"/>
      <c r="G154" s="121"/>
      <c r="H154" s="121"/>
      <c r="I154" s="121"/>
      <c r="J154" s="122"/>
      <c r="K154" s="200">
        <f>SUM(K115:K153)</f>
        <v>1911</v>
      </c>
      <c r="L154" s="124">
        <f>+K154-1772</f>
        <v>139</v>
      </c>
      <c r="M154" s="121"/>
      <c r="N154" s="121"/>
      <c r="O154" s="121"/>
      <c r="P154" s="121"/>
      <c r="Q154" s="121"/>
      <c r="R154" s="121"/>
      <c r="S154" s="121"/>
      <c r="T154" s="121"/>
      <c r="U154" s="121"/>
      <c r="W154" s="121"/>
      <c r="X154" s="121"/>
      <c r="Y154" s="121"/>
      <c r="Z154" s="121"/>
    </row>
    <row r="155" spans="1:26" ht="13.15" customHeight="1" thickBot="1" x14ac:dyDescent="0.25">
      <c r="A155" s="201">
        <v>10</v>
      </c>
      <c r="B155" s="578" t="s">
        <v>1101</v>
      </c>
      <c r="C155" s="578"/>
      <c r="D155" s="578"/>
      <c r="E155" s="578"/>
      <c r="F155" s="578"/>
      <c r="G155" s="578"/>
      <c r="H155" s="578"/>
      <c r="I155" s="578"/>
      <c r="J155" s="578"/>
      <c r="K155" s="578"/>
      <c r="L155" s="578"/>
      <c r="M155" s="578"/>
      <c r="N155" s="578"/>
      <c r="O155" s="578"/>
      <c r="P155" s="578"/>
      <c r="Q155" s="578"/>
      <c r="R155" s="578"/>
      <c r="S155" s="578"/>
      <c r="T155" s="578"/>
      <c r="U155" s="579"/>
      <c r="W155" s="202"/>
      <c r="X155" s="203"/>
      <c r="Y155" s="203"/>
      <c r="Z155" s="204"/>
    </row>
    <row r="156" spans="1:26" ht="25.5" customHeight="1" x14ac:dyDescent="0.25">
      <c r="A156" s="205">
        <v>1</v>
      </c>
      <c r="B156" s="206" t="s">
        <v>1102</v>
      </c>
      <c r="C156" s="206" t="s">
        <v>25</v>
      </c>
      <c r="D156" s="206"/>
      <c r="E156" s="206"/>
      <c r="F156" s="206" t="s">
        <v>1103</v>
      </c>
      <c r="G156" s="206" t="s">
        <v>1104</v>
      </c>
      <c r="H156" s="206" t="s">
        <v>1105</v>
      </c>
      <c r="I156" s="207">
        <v>6560015</v>
      </c>
      <c r="J156" s="208">
        <v>8</v>
      </c>
      <c r="K156" s="209">
        <v>136</v>
      </c>
      <c r="L156" s="208">
        <v>99</v>
      </c>
      <c r="M156" s="206" t="s">
        <v>296</v>
      </c>
      <c r="N156" s="206" t="s">
        <v>1106</v>
      </c>
      <c r="O156" s="206" t="s">
        <v>1107</v>
      </c>
      <c r="P156" s="206" t="s">
        <v>1108</v>
      </c>
      <c r="Q156" s="210">
        <v>7878353335</v>
      </c>
      <c r="R156" s="210">
        <v>7879270013</v>
      </c>
      <c r="S156" s="211" t="s">
        <v>1109</v>
      </c>
      <c r="T156" s="184" t="s">
        <v>1110</v>
      </c>
      <c r="U156" s="212">
        <f>K156</f>
        <v>136</v>
      </c>
      <c r="W156" s="206" t="s">
        <v>1111</v>
      </c>
      <c r="X156" s="206" t="s">
        <v>34</v>
      </c>
      <c r="Y156" s="206" t="s">
        <v>1105</v>
      </c>
      <c r="Z156" s="207">
        <v>6560015</v>
      </c>
    </row>
    <row r="157" spans="1:26" ht="25.5" customHeight="1" x14ac:dyDescent="0.25">
      <c r="A157" s="205">
        <f>+A156+1</f>
        <v>2</v>
      </c>
      <c r="B157" s="206" t="s">
        <v>1112</v>
      </c>
      <c r="C157" s="206" t="s">
        <v>25</v>
      </c>
      <c r="D157" s="206"/>
      <c r="E157" s="206"/>
      <c r="F157" s="206" t="s">
        <v>1113</v>
      </c>
      <c r="G157" s="206" t="s">
        <v>1114</v>
      </c>
      <c r="H157" s="206" t="s">
        <v>1115</v>
      </c>
      <c r="I157" s="207">
        <v>751</v>
      </c>
      <c r="J157" s="208"/>
      <c r="K157" s="209">
        <v>32</v>
      </c>
      <c r="L157" s="208"/>
      <c r="M157" s="206" t="s">
        <v>296</v>
      </c>
      <c r="N157" s="206" t="s">
        <v>1116</v>
      </c>
      <c r="O157" s="206" t="s">
        <v>458</v>
      </c>
      <c r="P157" s="213" t="s">
        <v>43</v>
      </c>
      <c r="Q157" s="210" t="s">
        <v>1117</v>
      </c>
      <c r="R157" s="210"/>
      <c r="S157" s="211" t="s">
        <v>1118</v>
      </c>
      <c r="T157" s="184" t="s">
        <v>1119</v>
      </c>
      <c r="U157" s="212"/>
      <c r="W157" s="206"/>
      <c r="X157" s="206"/>
      <c r="Y157" s="206"/>
      <c r="Z157" s="207"/>
    </row>
    <row r="158" spans="1:26" ht="25.5" customHeight="1" x14ac:dyDescent="0.25">
      <c r="A158" s="205">
        <f>+A157+1</f>
        <v>3</v>
      </c>
      <c r="B158" s="206" t="s">
        <v>1120</v>
      </c>
      <c r="C158" s="206" t="s">
        <v>25</v>
      </c>
      <c r="D158" s="206"/>
      <c r="E158" s="206"/>
      <c r="F158" s="206" t="s">
        <v>1121</v>
      </c>
      <c r="G158" s="206" t="s">
        <v>1122</v>
      </c>
      <c r="H158" s="206" t="s">
        <v>1115</v>
      </c>
      <c r="I158" s="207">
        <v>751</v>
      </c>
      <c r="J158" s="208"/>
      <c r="K158" s="209">
        <v>67</v>
      </c>
      <c r="L158" s="208"/>
      <c r="M158" s="206" t="s">
        <v>40</v>
      </c>
      <c r="N158" s="206" t="s">
        <v>1016</v>
      </c>
      <c r="O158" s="206" t="s">
        <v>31</v>
      </c>
      <c r="P158" s="213" t="s">
        <v>43</v>
      </c>
      <c r="Q158" s="210" t="s">
        <v>1123</v>
      </c>
      <c r="R158" s="210"/>
      <c r="S158" s="211" t="s">
        <v>1124</v>
      </c>
      <c r="T158" s="184" t="s">
        <v>1125</v>
      </c>
      <c r="U158" s="212"/>
      <c r="W158" s="206"/>
      <c r="X158" s="206"/>
      <c r="Y158" s="206"/>
      <c r="Z158" s="207"/>
    </row>
    <row r="159" spans="1:26" ht="22.5" x14ac:dyDescent="0.2">
      <c r="A159" s="205">
        <f t="shared" ref="A159:A165" si="7">+A158+1</f>
        <v>4</v>
      </c>
      <c r="B159" s="52" t="s">
        <v>1126</v>
      </c>
      <c r="C159" s="52" t="s">
        <v>25</v>
      </c>
      <c r="D159" s="52"/>
      <c r="E159" s="52"/>
      <c r="F159" s="52" t="s">
        <v>1127</v>
      </c>
      <c r="G159" s="52" t="s">
        <v>34</v>
      </c>
      <c r="H159" s="52" t="s">
        <v>1128</v>
      </c>
      <c r="I159" s="53">
        <v>7327419</v>
      </c>
      <c r="J159" s="54">
        <v>12</v>
      </c>
      <c r="K159" s="214">
        <v>254</v>
      </c>
      <c r="L159" s="54">
        <v>325</v>
      </c>
      <c r="M159" s="52" t="s">
        <v>40</v>
      </c>
      <c r="N159" s="52" t="s">
        <v>1129</v>
      </c>
      <c r="O159" s="52" t="s">
        <v>1130</v>
      </c>
      <c r="P159" s="52" t="s">
        <v>32</v>
      </c>
      <c r="Q159" s="55">
        <v>7872597676</v>
      </c>
      <c r="R159" s="55">
        <v>7872597618</v>
      </c>
      <c r="S159" s="211" t="s">
        <v>1131</v>
      </c>
      <c r="T159" s="56" t="s">
        <v>1132</v>
      </c>
      <c r="U159" s="601">
        <f>SUM(K159:K165)</f>
        <v>661</v>
      </c>
      <c r="W159" s="52" t="s">
        <v>1133</v>
      </c>
      <c r="X159" s="52" t="s">
        <v>34</v>
      </c>
      <c r="Y159" s="52" t="s">
        <v>1128</v>
      </c>
      <c r="Z159" s="53">
        <v>7327419</v>
      </c>
    </row>
    <row r="160" spans="1:26" ht="22.5" x14ac:dyDescent="0.2">
      <c r="A160" s="205">
        <f t="shared" si="7"/>
        <v>5</v>
      </c>
      <c r="B160" s="52" t="s">
        <v>1134</v>
      </c>
      <c r="C160" s="52" t="s">
        <v>25</v>
      </c>
      <c r="D160" s="52"/>
      <c r="E160" s="52"/>
      <c r="F160" s="52" t="s">
        <v>1135</v>
      </c>
      <c r="G160" s="52" t="s">
        <v>1136</v>
      </c>
      <c r="H160" s="52" t="s">
        <v>1128</v>
      </c>
      <c r="I160" s="53">
        <v>7281502</v>
      </c>
      <c r="J160" s="54">
        <v>7</v>
      </c>
      <c r="K160" s="214">
        <v>116</v>
      </c>
      <c r="L160" s="54">
        <v>180</v>
      </c>
      <c r="M160" s="52" t="s">
        <v>29</v>
      </c>
      <c r="N160" s="52" t="s">
        <v>1137</v>
      </c>
      <c r="O160" s="52" t="s">
        <v>1138</v>
      </c>
      <c r="P160" s="52" t="s">
        <v>32</v>
      </c>
      <c r="Q160" s="55">
        <v>7878441200</v>
      </c>
      <c r="R160" s="55">
        <v>7878418683</v>
      </c>
      <c r="S160" s="211" t="s">
        <v>993</v>
      </c>
      <c r="T160" s="56" t="s">
        <v>1139</v>
      </c>
      <c r="U160" s="618"/>
      <c r="W160" s="52" t="s">
        <v>1140</v>
      </c>
      <c r="X160" s="52" t="s">
        <v>34</v>
      </c>
      <c r="Y160" s="52" t="s">
        <v>1128</v>
      </c>
      <c r="Z160" s="53">
        <v>7281502</v>
      </c>
    </row>
    <row r="161" spans="1:26" ht="22.5" x14ac:dyDescent="0.2">
      <c r="A161" s="205">
        <f t="shared" si="7"/>
        <v>6</v>
      </c>
      <c r="B161" s="213" t="s">
        <v>1141</v>
      </c>
      <c r="C161" s="213" t="s">
        <v>25</v>
      </c>
      <c r="D161" s="213"/>
      <c r="E161" s="213"/>
      <c r="F161" s="213" t="s">
        <v>1142</v>
      </c>
      <c r="G161" s="213" t="s">
        <v>34</v>
      </c>
      <c r="H161" s="213" t="s">
        <v>1128</v>
      </c>
      <c r="I161" s="215">
        <v>731</v>
      </c>
      <c r="J161" s="216">
        <v>0</v>
      </c>
      <c r="K161" s="214">
        <v>20</v>
      </c>
      <c r="L161" s="216">
        <v>9</v>
      </c>
      <c r="M161" s="213" t="s">
        <v>40</v>
      </c>
      <c r="N161" s="213" t="s">
        <v>1143</v>
      </c>
      <c r="O161" s="213" t="s">
        <v>1144</v>
      </c>
      <c r="P161" s="213" t="s">
        <v>43</v>
      </c>
      <c r="Q161" s="217">
        <v>7878443255</v>
      </c>
      <c r="R161" s="217">
        <v>7878443255</v>
      </c>
      <c r="S161" s="211" t="s">
        <v>1145</v>
      </c>
      <c r="T161" s="56" t="s">
        <v>1146</v>
      </c>
      <c r="U161" s="618"/>
      <c r="W161" s="52" t="s">
        <v>1147</v>
      </c>
      <c r="X161" s="52" t="s">
        <v>34</v>
      </c>
      <c r="Y161" s="52" t="s">
        <v>1128</v>
      </c>
      <c r="Z161" s="53">
        <v>731</v>
      </c>
    </row>
    <row r="162" spans="1:26" ht="15" x14ac:dyDescent="0.2">
      <c r="A162" s="205">
        <f t="shared" si="7"/>
        <v>7</v>
      </c>
      <c r="B162" s="213" t="s">
        <v>1148</v>
      </c>
      <c r="C162" s="213" t="s">
        <v>25</v>
      </c>
      <c r="D162" s="213"/>
      <c r="E162" s="213"/>
      <c r="F162" s="213" t="s">
        <v>1149</v>
      </c>
      <c r="G162" s="213" t="s">
        <v>34</v>
      </c>
      <c r="H162" s="213" t="s">
        <v>1128</v>
      </c>
      <c r="I162" s="215">
        <v>733</v>
      </c>
      <c r="J162" s="216">
        <v>1</v>
      </c>
      <c r="K162" s="214">
        <v>73</v>
      </c>
      <c r="L162" s="216">
        <v>45</v>
      </c>
      <c r="M162" s="213" t="s">
        <v>114</v>
      </c>
      <c r="N162" s="213" t="s">
        <v>1150</v>
      </c>
      <c r="O162" s="213" t="s">
        <v>1151</v>
      </c>
      <c r="P162" s="213" t="s">
        <v>43</v>
      </c>
      <c r="Q162" s="217">
        <v>7873763256</v>
      </c>
      <c r="R162" s="217">
        <v>7878413602</v>
      </c>
      <c r="S162" s="211" t="s">
        <v>1152</v>
      </c>
      <c r="T162" s="56" t="s">
        <v>1153</v>
      </c>
      <c r="U162" s="618"/>
      <c r="W162" s="52" t="s">
        <v>1154</v>
      </c>
      <c r="X162" s="52" t="s">
        <v>34</v>
      </c>
      <c r="Y162" s="52" t="s">
        <v>1128</v>
      </c>
      <c r="Z162" s="53">
        <v>733</v>
      </c>
    </row>
    <row r="163" spans="1:26" ht="33.75" x14ac:dyDescent="0.2">
      <c r="A163" s="205">
        <f t="shared" si="7"/>
        <v>8</v>
      </c>
      <c r="B163" s="213" t="s">
        <v>1155</v>
      </c>
      <c r="C163" s="213" t="s">
        <v>82</v>
      </c>
      <c r="D163" s="213"/>
      <c r="E163" s="213"/>
      <c r="F163" s="213" t="s">
        <v>1156</v>
      </c>
      <c r="G163" s="213" t="s">
        <v>1157</v>
      </c>
      <c r="H163" s="213" t="s">
        <v>1128</v>
      </c>
      <c r="I163" s="215">
        <v>716</v>
      </c>
      <c r="J163" s="216">
        <v>1</v>
      </c>
      <c r="K163" s="214">
        <v>9</v>
      </c>
      <c r="L163" s="216">
        <v>9</v>
      </c>
      <c r="M163" s="213" t="s">
        <v>1158</v>
      </c>
      <c r="N163" s="213" t="s">
        <v>1159</v>
      </c>
      <c r="O163" s="213" t="s">
        <v>1160</v>
      </c>
      <c r="P163" s="213" t="s">
        <v>43</v>
      </c>
      <c r="Q163" s="217" t="s">
        <v>1161</v>
      </c>
      <c r="R163" s="217" t="s">
        <v>34</v>
      </c>
      <c r="S163" s="211" t="s">
        <v>1162</v>
      </c>
      <c r="T163" s="56" t="s">
        <v>1163</v>
      </c>
      <c r="U163" s="618"/>
      <c r="W163" s="52"/>
      <c r="X163" s="52"/>
      <c r="Y163" s="52"/>
      <c r="Z163" s="53"/>
    </row>
    <row r="164" spans="1:26" ht="45" x14ac:dyDescent="0.25">
      <c r="A164" s="288">
        <f t="shared" si="7"/>
        <v>9</v>
      </c>
      <c r="B164" s="52" t="s">
        <v>1164</v>
      </c>
      <c r="C164" s="52" t="s">
        <v>25</v>
      </c>
      <c r="D164" s="52"/>
      <c r="E164" s="52"/>
      <c r="F164" s="52" t="s">
        <v>1165</v>
      </c>
      <c r="G164" s="52" t="s">
        <v>1166</v>
      </c>
      <c r="H164" s="52" t="s">
        <v>1128</v>
      </c>
      <c r="I164" s="53">
        <v>715</v>
      </c>
      <c r="J164" s="54">
        <v>6</v>
      </c>
      <c r="K164" s="214">
        <v>120</v>
      </c>
      <c r="L164" s="54">
        <v>54</v>
      </c>
      <c r="M164" s="52" t="s">
        <v>29</v>
      </c>
      <c r="N164" s="52" t="s">
        <v>1167</v>
      </c>
      <c r="O164" s="52" t="s">
        <v>94</v>
      </c>
      <c r="P164" s="52" t="s">
        <v>32</v>
      </c>
      <c r="Q164" s="55">
        <v>7878411000</v>
      </c>
      <c r="R164" s="55">
        <v>7878484828</v>
      </c>
      <c r="S164" s="211" t="s">
        <v>1168</v>
      </c>
      <c r="T164" s="184" t="s">
        <v>1169</v>
      </c>
      <c r="U164" s="618"/>
      <c r="W164" s="52" t="s">
        <v>1165</v>
      </c>
      <c r="X164" s="52" t="s">
        <v>1166</v>
      </c>
      <c r="Y164" s="52" t="s">
        <v>1128</v>
      </c>
      <c r="Z164" s="53">
        <v>715</v>
      </c>
    </row>
    <row r="165" spans="1:26" ht="34.5" thickBot="1" x14ac:dyDescent="0.25">
      <c r="A165" s="205">
        <f t="shared" si="7"/>
        <v>10</v>
      </c>
      <c r="B165" s="213" t="s">
        <v>1177</v>
      </c>
      <c r="C165" s="213" t="s">
        <v>25</v>
      </c>
      <c r="D165" s="213"/>
      <c r="E165" s="213"/>
      <c r="F165" s="213" t="s">
        <v>1178</v>
      </c>
      <c r="G165" s="213" t="s">
        <v>1179</v>
      </c>
      <c r="H165" s="213" t="s">
        <v>1128</v>
      </c>
      <c r="I165" s="215">
        <v>731</v>
      </c>
      <c r="J165" s="216">
        <v>6</v>
      </c>
      <c r="K165" s="214">
        <v>69</v>
      </c>
      <c r="L165" s="216">
        <v>177</v>
      </c>
      <c r="M165" s="213" t="s">
        <v>40</v>
      </c>
      <c r="N165" s="213" t="s">
        <v>1180</v>
      </c>
      <c r="O165" s="213" t="s">
        <v>1181</v>
      </c>
      <c r="P165" s="213" t="s">
        <v>43</v>
      </c>
      <c r="Q165" s="217">
        <v>7878135050</v>
      </c>
      <c r="R165" s="217">
        <v>7878135025</v>
      </c>
      <c r="S165" s="211" t="s">
        <v>1182</v>
      </c>
      <c r="T165" s="56" t="s">
        <v>1183</v>
      </c>
      <c r="U165" s="619"/>
      <c r="W165" s="52" t="s">
        <v>1184</v>
      </c>
      <c r="X165" s="52" t="s">
        <v>34</v>
      </c>
      <c r="Y165" s="52" t="s">
        <v>1128</v>
      </c>
      <c r="Z165" s="53">
        <v>733</v>
      </c>
    </row>
    <row r="166" spans="1:26" ht="13.5" thickBot="1" x14ac:dyDescent="0.25">
      <c r="A166" s="218"/>
      <c r="B166" s="121"/>
      <c r="C166" s="121"/>
      <c r="D166" s="121"/>
      <c r="E166" s="121"/>
      <c r="F166" s="121"/>
      <c r="G166" s="121"/>
      <c r="H166" s="121"/>
      <c r="I166" s="121"/>
      <c r="J166" s="122"/>
      <c r="K166" s="219">
        <f>SUM(K156:K165)</f>
        <v>896</v>
      </c>
      <c r="L166" s="122"/>
      <c r="M166" s="121"/>
      <c r="N166" s="121"/>
      <c r="O166" s="121"/>
      <c r="P166" s="121"/>
      <c r="Q166" s="121"/>
      <c r="R166" s="121"/>
      <c r="S166" s="121"/>
      <c r="T166" s="121"/>
      <c r="U166" s="121"/>
      <c r="W166" s="121"/>
      <c r="X166" s="121"/>
      <c r="Y166" s="121"/>
      <c r="Z166" s="121"/>
    </row>
    <row r="167" spans="1:26" ht="13.15" customHeight="1" thickBot="1" x14ac:dyDescent="0.25">
      <c r="A167" s="220">
        <v>5</v>
      </c>
      <c r="B167" s="581" t="s">
        <v>1185</v>
      </c>
      <c r="C167" s="581"/>
      <c r="D167" s="581"/>
      <c r="E167" s="581"/>
      <c r="F167" s="581"/>
      <c r="G167" s="581"/>
      <c r="H167" s="581"/>
      <c r="I167" s="581"/>
      <c r="J167" s="581"/>
      <c r="K167" s="581"/>
      <c r="L167" s="581"/>
      <c r="M167" s="581"/>
      <c r="N167" s="581"/>
      <c r="O167" s="581"/>
      <c r="P167" s="581"/>
      <c r="Q167" s="581"/>
      <c r="R167" s="581"/>
      <c r="S167" s="581"/>
      <c r="T167" s="581"/>
      <c r="U167" s="582"/>
      <c r="W167" s="221"/>
      <c r="X167" s="222"/>
      <c r="Y167" s="222"/>
      <c r="Z167" s="223"/>
    </row>
    <row r="168" spans="1:26" ht="22.5" x14ac:dyDescent="0.2">
      <c r="A168" s="224">
        <v>1</v>
      </c>
      <c r="B168" s="225" t="s">
        <v>1186</v>
      </c>
      <c r="C168" s="225" t="s">
        <v>922</v>
      </c>
      <c r="D168" s="225"/>
      <c r="E168" s="225"/>
      <c r="F168" s="225" t="s">
        <v>1187</v>
      </c>
      <c r="G168" s="225" t="s">
        <v>1188</v>
      </c>
      <c r="H168" s="225" t="s">
        <v>1189</v>
      </c>
      <c r="I168" s="226">
        <v>601</v>
      </c>
      <c r="J168" s="227">
        <v>4</v>
      </c>
      <c r="K168" s="228">
        <v>35</v>
      </c>
      <c r="L168" s="227">
        <v>42</v>
      </c>
      <c r="M168" s="225" t="s">
        <v>40</v>
      </c>
      <c r="N168" s="225" t="s">
        <v>1190</v>
      </c>
      <c r="O168" s="225" t="s">
        <v>1160</v>
      </c>
      <c r="P168" s="225" t="s">
        <v>43</v>
      </c>
      <c r="Q168" s="229">
        <v>7878291717</v>
      </c>
      <c r="R168" s="229">
        <v>7878295105</v>
      </c>
      <c r="S168" s="230" t="s">
        <v>1191</v>
      </c>
      <c r="T168" s="230" t="s">
        <v>1192</v>
      </c>
      <c r="U168" s="231">
        <f>K168</f>
        <v>35</v>
      </c>
      <c r="W168" s="232" t="s">
        <v>1193</v>
      </c>
      <c r="X168" s="232" t="s">
        <v>34</v>
      </c>
      <c r="Y168" s="232" t="s">
        <v>1189</v>
      </c>
      <c r="Z168" s="233">
        <v>601</v>
      </c>
    </row>
    <row r="169" spans="1:26" ht="22.5" x14ac:dyDescent="0.2">
      <c r="A169" s="224">
        <f>+A168+1</f>
        <v>2</v>
      </c>
      <c r="B169" s="225" t="s">
        <v>1194</v>
      </c>
      <c r="C169" s="225" t="s">
        <v>82</v>
      </c>
      <c r="D169" s="225"/>
      <c r="E169" s="225"/>
      <c r="F169" s="225" t="s">
        <v>1195</v>
      </c>
      <c r="G169" s="225"/>
      <c r="H169" s="225" t="s">
        <v>1196</v>
      </c>
      <c r="I169" s="226">
        <v>794</v>
      </c>
      <c r="J169" s="227">
        <v>1</v>
      </c>
      <c r="K169" s="228">
        <v>18</v>
      </c>
      <c r="L169" s="227">
        <v>4</v>
      </c>
      <c r="M169" s="225" t="s">
        <v>296</v>
      </c>
      <c r="N169" s="225" t="s">
        <v>1197</v>
      </c>
      <c r="O169" s="225" t="s">
        <v>1198</v>
      </c>
      <c r="P169" s="225" t="s">
        <v>43</v>
      </c>
      <c r="Q169" s="229" t="s">
        <v>1199</v>
      </c>
      <c r="R169" s="229"/>
      <c r="S169" s="230"/>
      <c r="T169" s="230" t="s">
        <v>1200</v>
      </c>
      <c r="U169" s="231">
        <f>+K169</f>
        <v>18</v>
      </c>
      <c r="W169" s="232"/>
      <c r="X169" s="232"/>
      <c r="Y169" s="232"/>
      <c r="Z169" s="233"/>
    </row>
    <row r="170" spans="1:26" ht="22.5" x14ac:dyDescent="0.2">
      <c r="A170" s="224">
        <f t="shared" ref="A170:A172" si="8">+A169+1</f>
        <v>3</v>
      </c>
      <c r="B170" s="242" t="s">
        <v>1201</v>
      </c>
      <c r="C170" s="242" t="s">
        <v>25</v>
      </c>
      <c r="D170" s="242"/>
      <c r="E170" s="242"/>
      <c r="F170" s="242" t="s">
        <v>1202</v>
      </c>
      <c r="G170" s="242" t="s">
        <v>1203</v>
      </c>
      <c r="H170" s="242" t="s">
        <v>1204</v>
      </c>
      <c r="I170" s="243">
        <v>782</v>
      </c>
      <c r="J170" s="244">
        <v>1</v>
      </c>
      <c r="K170" s="245">
        <v>17</v>
      </c>
      <c r="L170" s="244">
        <v>15</v>
      </c>
      <c r="M170" s="242" t="s">
        <v>29</v>
      </c>
      <c r="N170" s="242" t="s">
        <v>1205</v>
      </c>
      <c r="O170" s="242" t="s">
        <v>578</v>
      </c>
      <c r="P170" s="242" t="s">
        <v>756</v>
      </c>
      <c r="Q170" s="246" t="s">
        <v>1206</v>
      </c>
      <c r="R170" s="246" t="s">
        <v>34</v>
      </c>
      <c r="S170" s="230" t="s">
        <v>1207</v>
      </c>
      <c r="T170" s="247" t="s">
        <v>1208</v>
      </c>
      <c r="U170" s="248">
        <f>K170</f>
        <v>17</v>
      </c>
      <c r="W170" s="249" t="s">
        <v>1209</v>
      </c>
      <c r="X170" s="249" t="s">
        <v>34</v>
      </c>
      <c r="Y170" s="249" t="s">
        <v>1204</v>
      </c>
      <c r="Z170" s="250">
        <v>782</v>
      </c>
    </row>
    <row r="171" spans="1:26" s="57" customFormat="1" ht="22.5" x14ac:dyDescent="0.2">
      <c r="A171" s="234">
        <f t="shared" si="8"/>
        <v>4</v>
      </c>
      <c r="B171" s="251" t="s">
        <v>1210</v>
      </c>
      <c r="C171" s="251" t="s">
        <v>25</v>
      </c>
      <c r="D171" s="251"/>
      <c r="E171" s="251"/>
      <c r="F171" s="251" t="s">
        <v>1211</v>
      </c>
      <c r="G171" s="251" t="s">
        <v>34</v>
      </c>
      <c r="H171" s="251" t="s">
        <v>1212</v>
      </c>
      <c r="I171" s="252">
        <v>664</v>
      </c>
      <c r="J171" s="253">
        <v>1</v>
      </c>
      <c r="K171" s="254">
        <v>20</v>
      </c>
      <c r="L171" s="253">
        <v>20</v>
      </c>
      <c r="M171" s="251" t="s">
        <v>29</v>
      </c>
      <c r="N171" s="251" t="s">
        <v>1213</v>
      </c>
      <c r="O171" s="251" t="s">
        <v>31</v>
      </c>
      <c r="P171" s="251" t="s">
        <v>756</v>
      </c>
      <c r="Q171" s="255">
        <v>7878282207</v>
      </c>
      <c r="R171" s="255">
        <v>7878281719</v>
      </c>
      <c r="S171" s="247" t="s">
        <v>1214</v>
      </c>
      <c r="T171" s="56" t="s">
        <v>1215</v>
      </c>
      <c r="U171" s="256">
        <f>K171</f>
        <v>20</v>
      </c>
      <c r="W171" s="251" t="s">
        <v>1216</v>
      </c>
      <c r="X171" s="251" t="s">
        <v>34</v>
      </c>
      <c r="Y171" s="251" t="s">
        <v>1212</v>
      </c>
      <c r="Z171" s="252">
        <v>664</v>
      </c>
    </row>
    <row r="172" spans="1:26" ht="23.25" thickBot="1" x14ac:dyDescent="0.25">
      <c r="A172" s="289">
        <f t="shared" si="8"/>
        <v>5</v>
      </c>
      <c r="B172" s="290" t="s">
        <v>1361</v>
      </c>
      <c r="C172" s="290" t="s">
        <v>25</v>
      </c>
      <c r="D172" s="290"/>
      <c r="E172" s="290"/>
      <c r="F172" s="290" t="s">
        <v>1362</v>
      </c>
      <c r="G172" s="290" t="s">
        <v>1363</v>
      </c>
      <c r="H172" s="290" t="s">
        <v>1364</v>
      </c>
      <c r="I172" s="291">
        <v>641</v>
      </c>
      <c r="J172" s="292">
        <v>1</v>
      </c>
      <c r="K172" s="293">
        <v>20</v>
      </c>
      <c r="L172" s="292">
        <v>13</v>
      </c>
      <c r="M172" s="290" t="s">
        <v>114</v>
      </c>
      <c r="N172" s="290" t="s">
        <v>675</v>
      </c>
      <c r="O172" s="290" t="s">
        <v>1365</v>
      </c>
      <c r="P172" s="290" t="s">
        <v>174</v>
      </c>
      <c r="Q172" s="294">
        <v>7878943939</v>
      </c>
      <c r="R172" s="294">
        <v>7878943900</v>
      </c>
      <c r="S172" s="295" t="s">
        <v>1366</v>
      </c>
      <c r="T172" s="296" t="s">
        <v>1367</v>
      </c>
      <c r="U172" s="297">
        <f>K172</f>
        <v>20</v>
      </c>
      <c r="W172" s="290" t="s">
        <v>1368</v>
      </c>
      <c r="X172" s="290" t="s">
        <v>34</v>
      </c>
      <c r="Y172" s="290" t="s">
        <v>1364</v>
      </c>
      <c r="Z172" s="291">
        <v>6411499</v>
      </c>
    </row>
    <row r="173" spans="1:26" ht="14.65" customHeight="1" thickBot="1" x14ac:dyDescent="0.25">
      <c r="K173" s="257">
        <f>SUM(K168:K172)</f>
        <v>110</v>
      </c>
    </row>
    <row r="175" spans="1:26" ht="12" thickBot="1" x14ac:dyDescent="0.25">
      <c r="T175" s="1" t="s">
        <v>137</v>
      </c>
    </row>
    <row r="176" spans="1:26" ht="16.149999999999999" customHeight="1" thickBot="1" x14ac:dyDescent="0.25">
      <c r="A176" s="583" t="s">
        <v>1217</v>
      </c>
      <c r="B176" s="584"/>
      <c r="C176" s="584"/>
      <c r="D176" s="584"/>
      <c r="E176" s="584"/>
      <c r="F176" s="584"/>
      <c r="G176" s="584"/>
      <c r="H176" s="584"/>
      <c r="I176" s="584"/>
      <c r="J176" s="584"/>
      <c r="K176" s="258">
        <f>+K173+K166+K154+K113+K100+K73</f>
        <v>14616</v>
      </c>
      <c r="M176" s="259"/>
      <c r="N176" s="260" t="s">
        <v>1218</v>
      </c>
      <c r="O176" s="261"/>
      <c r="P176" s="261"/>
      <c r="Q176" s="261"/>
      <c r="R176" s="261"/>
      <c r="S176" s="261"/>
      <c r="W176" s="262"/>
      <c r="X176" s="262"/>
      <c r="Y176" s="262"/>
      <c r="Z176" s="262"/>
    </row>
    <row r="177" spans="1:26" ht="13.5" customHeight="1" thickBot="1" x14ac:dyDescent="0.25">
      <c r="A177" s="583" t="s">
        <v>1219</v>
      </c>
      <c r="B177" s="584"/>
      <c r="C177" s="584"/>
      <c r="D177" s="584"/>
      <c r="E177" s="584"/>
      <c r="F177" s="584"/>
      <c r="G177" s="584"/>
      <c r="H177" s="584"/>
      <c r="I177" s="584"/>
      <c r="J177" s="584"/>
      <c r="K177" s="263">
        <f>+A167+A155+A114+A101+A74+A4</f>
        <v>158</v>
      </c>
      <c r="W177" s="262"/>
      <c r="X177" s="262"/>
      <c r="Y177" s="262"/>
      <c r="Z177" s="262"/>
    </row>
    <row r="179" spans="1:26" x14ac:dyDescent="0.2">
      <c r="A179" s="585" t="s">
        <v>1220</v>
      </c>
      <c r="B179" s="585"/>
    </row>
    <row r="180" spans="1:26" x14ac:dyDescent="0.2">
      <c r="A180" s="585"/>
      <c r="B180" s="585"/>
    </row>
  </sheetData>
  <mergeCells count="30">
    <mergeCell ref="B74:U74"/>
    <mergeCell ref="A1:U1"/>
    <mergeCell ref="A2:U2"/>
    <mergeCell ref="B4:U4"/>
    <mergeCell ref="U10:U21"/>
    <mergeCell ref="U22:U72"/>
    <mergeCell ref="U121:U127"/>
    <mergeCell ref="U76:U78"/>
    <mergeCell ref="U79:U80"/>
    <mergeCell ref="U81:U82"/>
    <mergeCell ref="U85:U88"/>
    <mergeCell ref="U91:U97"/>
    <mergeCell ref="U98:U99"/>
    <mergeCell ref="B101:U101"/>
    <mergeCell ref="U102:U106"/>
    <mergeCell ref="U107:U108"/>
    <mergeCell ref="B114:U114"/>
    <mergeCell ref="U115:U118"/>
    <mergeCell ref="A179:B180"/>
    <mergeCell ref="U128:U129"/>
    <mergeCell ref="U130:U133"/>
    <mergeCell ref="U134:U136"/>
    <mergeCell ref="U137:U140"/>
    <mergeCell ref="U142:U149"/>
    <mergeCell ref="U151:U153"/>
    <mergeCell ref="B155:U155"/>
    <mergeCell ref="U159:U165"/>
    <mergeCell ref="B167:U167"/>
    <mergeCell ref="A176:J176"/>
    <mergeCell ref="A177:J177"/>
  </mergeCells>
  <hyperlinks>
    <hyperlink ref="T16" r:id="rId1" xr:uid="{21693C37-F554-41AC-A354-07FD9C06DD03}"/>
    <hyperlink ref="T170" r:id="rId2" xr:uid="{239EDE45-833E-4474-82E4-368D0DB7088A}"/>
    <hyperlink ref="T62" r:id="rId3" xr:uid="{3EFC9C86-52AA-4842-842F-E0C117036923}"/>
    <hyperlink ref="T55" r:id="rId4" xr:uid="{4D995B2B-A2CB-4539-BD79-9772CBF13D5B}"/>
    <hyperlink ref="T59" r:id="rId5" xr:uid="{87591B68-B661-4DC1-8752-26340D371A61}"/>
    <hyperlink ref="T85" r:id="rId6" xr:uid="{EA53AF82-0893-47A8-852B-B885A091957F}"/>
    <hyperlink ref="T126" r:id="rId7" xr:uid="{B0E26881-1A57-445C-81C8-2E70AAAC0E67}"/>
    <hyperlink ref="T168" r:id="rId8" xr:uid="{0959AE2A-0BA0-45E4-9A7E-D35F31CF90A1}"/>
    <hyperlink ref="T136" r:id="rId9" xr:uid="{E86882B1-036D-4FAC-A66C-BC2F473BCC55}"/>
    <hyperlink ref="T64" r:id="rId10" xr:uid="{3351DAE6-7F57-4083-9AEF-FB5D9684D44E}"/>
    <hyperlink ref="T6" r:id="rId11" xr:uid="{1B67C9FB-C307-465B-97FA-B4C5270AF64C}"/>
    <hyperlink ref="T18" r:id="rId12" xr:uid="{4248E079-67E8-4BC5-9A71-22F2962579C0}"/>
    <hyperlink ref="T19" r:id="rId13" xr:uid="{CEDC0561-31A0-47D9-A5E6-20C9D00DFCA2}"/>
    <hyperlink ref="T23" r:id="rId14" xr:uid="{A2E23BE8-A3B1-45F6-A12B-53C89397DC31}"/>
    <hyperlink ref="T34" r:id="rId15" xr:uid="{EC13AFF1-E3DA-4B8E-A4C1-1CB86B3C886E}"/>
    <hyperlink ref="T37" r:id="rId16" xr:uid="{3A70DC75-4D7E-44E8-AEE2-A010E11F6F61}"/>
    <hyperlink ref="T40" r:id="rId17" xr:uid="{CBD01C00-A4EC-4ECC-B25A-7C90BD282E30}"/>
    <hyperlink ref="T92" r:id="rId18" xr:uid="{11EF0462-FC98-4458-96C1-06CA037B8060}"/>
    <hyperlink ref="T96" r:id="rId19" xr:uid="{4BDA62ED-C62D-4FB2-9C0A-DBD2915F7DEB}"/>
    <hyperlink ref="T102" r:id="rId20" xr:uid="{788B9663-BE6D-47B2-AB21-4FC3420831CD}"/>
    <hyperlink ref="T171" r:id="rId21" xr:uid="{A0DC0293-6E62-4DC1-A30B-2D40F4018ED4}"/>
    <hyperlink ref="T67" r:id="rId22" xr:uid="{2833AE7D-55DF-4EC4-A72D-A481AEC5AFDF}"/>
    <hyperlink ref="T81" r:id="rId23" xr:uid="{3AD1D6E0-9C17-4655-B542-4A8BE6C87625}"/>
    <hyperlink ref="T132" r:id="rId24" xr:uid="{0552F32F-643D-429E-A6C6-BCCEB45497EA}"/>
    <hyperlink ref="T33" r:id="rId25" xr:uid="{AC9E1782-46E7-4B2D-9D78-9E2D600A59A1}"/>
    <hyperlink ref="T165" r:id="rId26" xr:uid="{043CD111-DBF5-424A-917C-2780CCB83284}"/>
    <hyperlink ref="T76" r:id="rId27" xr:uid="{DB22459C-B57B-4D7D-91A5-39DEFFD8F26F}"/>
    <hyperlink ref="T48" r:id="rId28" xr:uid="{14618B84-EDB9-460B-A9B0-4EB8BF4505C5}"/>
    <hyperlink ref="T84" r:id="rId29" display="info@casaflamboyantpr.com" xr:uid="{5802B904-153C-4FF3-95E3-1307F2B01D3B}"/>
    <hyperlink ref="T137" r:id="rId30" xr:uid="{696271DF-94E8-45DA-9FE2-A499B7D18097}"/>
    <hyperlink ref="T80" r:id="rId31" xr:uid="{D9BD79BF-C8CB-479F-BCF8-60E0A6AA18E1}"/>
    <hyperlink ref="T29" r:id="rId32" xr:uid="{4B02111B-8D20-4CE4-B665-30B5AF5BDE01}"/>
    <hyperlink ref="T162" r:id="rId33" xr:uid="{71DDF4E0-86AE-4970-B9B0-1A8E8E208519}"/>
    <hyperlink ref="T131" r:id="rId34" xr:uid="{A4A560E6-1F15-48A3-A4C4-37C0F01A598E}"/>
    <hyperlink ref="T86" r:id="rId35" xr:uid="{C6B90DC3-8E4A-4684-898E-3DE259C68464}"/>
    <hyperlink ref="T72" r:id="rId36" xr:uid="{BD3DB1A3-478B-4F7C-96DD-824350315C97}"/>
    <hyperlink ref="T47" r:id="rId37" xr:uid="{C86B580E-BE69-4146-885F-ACC955C69664}"/>
    <hyperlink ref="T46" r:id="rId38" xr:uid="{8A1F4F02-8B95-45FF-BD82-6C703039235B}"/>
    <hyperlink ref="T97" r:id="rId39" xr:uid="{BF4B1971-4185-4D07-A52C-FF72833552C2}"/>
    <hyperlink ref="T172" r:id="rId40" xr:uid="{EEBD50FA-EB97-4E64-90F5-B30255EEC066}"/>
    <hyperlink ref="T103" r:id="rId41" xr:uid="{E7801978-98D9-4902-867F-AB3F2E344922}"/>
    <hyperlink ref="T164" r:id="rId42" xr:uid="{CD820130-9E3A-45FA-933A-2D9D44A78C86}"/>
    <hyperlink ref="T61" r:id="rId43" xr:uid="{C751C2FA-3067-4647-9917-23F7B30C1F62}"/>
    <hyperlink ref="T119" r:id="rId44" xr:uid="{13CBB84D-1044-45E8-BBD2-1D503D4C4407}"/>
    <hyperlink ref="T69" r:id="rId45" xr:uid="{D9403CB9-C045-47F0-A14D-7B8A4C80E7C0}"/>
    <hyperlink ref="T148" r:id="rId46" xr:uid="{6E103BBA-51B7-4686-9EC7-E02E2FBD04B9}"/>
    <hyperlink ref="T77" r:id="rId47" xr:uid="{FDC1AAE6-8A03-4862-8BE0-0701B7C4617E}"/>
    <hyperlink ref="T135" r:id="rId48" xr:uid="{AE1B0467-B35F-4D75-861F-3D918C2AE896}"/>
    <hyperlink ref="T163" r:id="rId49" xr:uid="{3C7A802D-280E-4B67-B94F-1891F59C15BA}"/>
    <hyperlink ref="T123" r:id="rId50" xr:uid="{C16B7483-DE00-4B79-BC5A-1C56CCAF5D78}"/>
    <hyperlink ref="T32" r:id="rId51" xr:uid="{C7D4DBE7-A6D4-43E1-B9BF-9A6605F589E6}"/>
    <hyperlink ref="T50" r:id="rId52" xr:uid="{6AE1F6DF-F618-4860-8615-C7E23C3F1A80}"/>
    <hyperlink ref="T13" r:id="rId53" xr:uid="{D48E9B1B-C4C6-4BB4-B9E4-387EDEC97A96}"/>
    <hyperlink ref="T88" r:id="rId54" xr:uid="{8492528F-9904-484A-8C0A-87EA206ED858}"/>
    <hyperlink ref="T89" r:id="rId55" xr:uid="{7DEB3585-BD1F-4974-B6C6-1182127FF398}"/>
    <hyperlink ref="T120" r:id="rId56" xr:uid="{4EDA1A8A-5594-4FA0-8D12-FE1FBF6D4E44}"/>
    <hyperlink ref="T91" r:id="rId57" xr:uid="{591F64D4-7863-4AF5-8B64-2F555E83A250}"/>
    <hyperlink ref="T58" r:id="rId58" xr:uid="{52D9F512-2F2A-4B81-9A13-FA7FA5B588CC}"/>
    <hyperlink ref="T129" r:id="rId59" xr:uid="{D9AB9849-C83D-449A-8B8B-D14955667809}"/>
    <hyperlink ref="T152" r:id="rId60" xr:uid="{E3B9532B-1003-45FD-B2E1-55C3FC4FE688}"/>
    <hyperlink ref="T110" r:id="rId61" xr:uid="{2D74AA1E-F5DA-4FAA-89A8-740DC8475BEC}"/>
    <hyperlink ref="T169" r:id="rId62" xr:uid="{5567D679-BB0B-49FB-BCE8-5372BFE8ADC2}"/>
    <hyperlink ref="T66" r:id="rId63" xr:uid="{2D456F66-43E6-450A-AD3C-67DD7BCB8FC9}"/>
    <hyperlink ref="S10" r:id="rId64" xr:uid="{DD61EDDB-B014-46F6-87AB-B5414BB5FD4D}"/>
    <hyperlink ref="S11" r:id="rId65" xr:uid="{9DE1F02E-F029-4807-A94D-2757DB6079CB}"/>
    <hyperlink ref="S12" r:id="rId66" xr:uid="{5FDEE5D8-839F-4AD1-927C-01ED3CC9039D}"/>
    <hyperlink ref="S13" r:id="rId67" xr:uid="{70F45A17-9BC9-45BE-A23E-4A9BD2201398}"/>
    <hyperlink ref="S14" r:id="rId68" xr:uid="{59B5F3A0-D2AC-4457-95E3-D12567BFF905}"/>
    <hyperlink ref="S16" r:id="rId69" xr:uid="{5FBBBC28-BBE5-438D-912B-CBCCB99CE5DE}"/>
    <hyperlink ref="S17" r:id="rId70" xr:uid="{760F59F5-DC62-40AD-A7F5-26EEF4E066FD}"/>
    <hyperlink ref="S18" r:id="rId71" xr:uid="{AF0E8E5D-2DE2-4812-8E96-09F27EE806DB}"/>
    <hyperlink ref="S19" r:id="rId72" xr:uid="{1CFE1C57-9D40-4471-A28D-C3EE49425707}"/>
    <hyperlink ref="S20" r:id="rId73" xr:uid="{5482844B-840B-4771-9CBD-D70423107827}"/>
    <hyperlink ref="S21" r:id="rId74" xr:uid="{F65B4531-194D-4CB8-9EB1-99CD5C068DC6}"/>
    <hyperlink ref="S26" r:id="rId75" xr:uid="{16CB9A5C-8737-43E7-B3BA-4CCE65CD5BB2}"/>
    <hyperlink ref="S29" r:id="rId76" xr:uid="{E66DAE92-E15E-41C8-A7B4-B6D9EB8F8CB5}"/>
    <hyperlink ref="S30" r:id="rId77" xr:uid="{306CDD04-0871-4A90-A72A-339DBB1382E5}"/>
    <hyperlink ref="S31" r:id="rId78" xr:uid="{F57E9353-28FC-45EA-AB5A-D541D75D59B4}"/>
    <hyperlink ref="S32" r:id="rId79" xr:uid="{F64C75F9-85FD-4036-855B-461C8D952AE3}"/>
    <hyperlink ref="S33" r:id="rId80" xr:uid="{5160ADC9-058A-411A-9426-A296A9320184}"/>
    <hyperlink ref="S34" r:id="rId81" xr:uid="{C9587535-0FDA-4C62-A8E6-C8D401C66EE5}"/>
    <hyperlink ref="S5" r:id="rId82" xr:uid="{663AC594-D301-47C6-9474-8B73B3A64C42}"/>
    <hyperlink ref="S6" r:id="rId83" xr:uid="{4CD106E2-196D-4E87-BCE5-697835908973}"/>
    <hyperlink ref="S27" r:id="rId84" xr:uid="{3B09505F-6A25-4614-A0E8-4823C092C52F}"/>
    <hyperlink ref="S25" r:id="rId85" xr:uid="{66135F2A-5643-4FA9-9AA7-967B9926DC35}"/>
    <hyperlink ref="S7" r:id="rId86" xr:uid="{7E3BF478-95AA-48FE-8FE8-92413AE84423}"/>
    <hyperlink ref="S38" r:id="rId87" xr:uid="{A1FE35E9-4540-4877-8A3C-0600A15A7293}"/>
    <hyperlink ref="S35" r:id="rId88" xr:uid="{30725B37-05EF-4F97-B03E-41E14BE559E4}"/>
    <hyperlink ref="S36" r:id="rId89" xr:uid="{1B831000-73A2-4EDA-9DEE-ACB55F92E282}"/>
    <hyperlink ref="S39" r:id="rId90" xr:uid="{EDEA4C69-E017-4A38-AE72-C80E9A82401B}"/>
    <hyperlink ref="S40" r:id="rId91" xr:uid="{BFA5E33C-5DBB-4D2F-8E2F-FCC1FD91A644}"/>
    <hyperlink ref="S41" r:id="rId92" xr:uid="{DA3B5B62-B27A-4C91-9DC7-FE7DAF22192D}"/>
    <hyperlink ref="S43" r:id="rId93" xr:uid="{1469C318-9CAA-4033-AB89-08288F2F3209}"/>
    <hyperlink ref="S44" r:id="rId94" xr:uid="{9FCAEAE3-C880-4479-A271-5609633D4F95}"/>
    <hyperlink ref="S45" r:id="rId95" xr:uid="{2F9E2F52-C600-4B07-ADC6-98F11BBE33BC}"/>
    <hyperlink ref="S48" r:id="rId96" xr:uid="{C9FF7A15-567B-4EEE-A35B-FF33480F551A}"/>
    <hyperlink ref="S49" r:id="rId97" xr:uid="{96BD0867-C0E6-49B8-A01D-6E745BA73BE8}"/>
    <hyperlink ref="S47" r:id="rId98" xr:uid="{8FCDFA82-B143-4163-8026-1FA770A76866}"/>
    <hyperlink ref="S50" r:id="rId99" xr:uid="{4A55074C-5674-49AE-B687-90948067F478}"/>
    <hyperlink ref="S51" r:id="rId100" xr:uid="{D7F38261-647A-4742-A802-738DD7EDFA29}"/>
    <hyperlink ref="S53" r:id="rId101" xr:uid="{6B074AA5-5777-4313-A418-B4F08F54B16A}"/>
    <hyperlink ref="S55" r:id="rId102" xr:uid="{A64348F1-45A3-44E6-AEE3-F65C6B5B243E}"/>
    <hyperlink ref="S56" r:id="rId103" xr:uid="{67CC0C4A-6528-4E2F-A199-C0725FB1D612}"/>
    <hyperlink ref="S58" r:id="rId104" xr:uid="{76BA2392-C133-4F71-8C40-AE1C8CB0F6FA}"/>
    <hyperlink ref="S59" r:id="rId105" xr:uid="{11C957C8-5EB6-4FEA-A98A-E08A7428F6FE}"/>
    <hyperlink ref="S61" r:id="rId106" xr:uid="{12556231-703C-4DEF-A9D4-568FFAA063D7}"/>
    <hyperlink ref="S57" r:id="rId107" xr:uid="{B7C2652E-D323-4968-88C8-7BC691568C7F}"/>
    <hyperlink ref="S52" r:id="rId108" xr:uid="{86F760AE-7BF2-47BF-A80E-7488D9F02877}"/>
    <hyperlink ref="S75" r:id="rId109" xr:uid="{CDD7A759-4371-4C7B-916B-F558F1CE60EC}"/>
    <hyperlink ref="S80" r:id="rId110" xr:uid="{6C822BAF-039A-42E2-A0B6-13F57D083068}"/>
    <hyperlink ref="S85" r:id="rId111" xr:uid="{5441CB22-BDF1-4D19-AEE2-A40C97FD334B}"/>
    <hyperlink ref="S88" r:id="rId112" xr:uid="{1A392630-E78D-47A5-B022-6AFAA6CCA818}"/>
    <hyperlink ref="S103" r:id="rId113" xr:uid="{D1E15396-D19D-434A-AD8D-509500818E7B}"/>
    <hyperlink ref="S102" r:id="rId114" xr:uid="{36080047-6A5D-4C87-A52D-11B0315F42BA}"/>
    <hyperlink ref="S104" r:id="rId115" xr:uid="{09FE5E53-D9D0-4E8E-92FB-CC368747B836}"/>
    <hyperlink ref="S105" r:id="rId116" xr:uid="{C3A4DED2-2377-43F2-AD16-915A6AB648BC}"/>
    <hyperlink ref="S106" r:id="rId117" xr:uid="{A6C6B2CF-5874-4B22-AD1C-DE9F9D28803E}"/>
    <hyperlink ref="S107" r:id="rId118" xr:uid="{05C20215-7632-4062-8BD1-3194FE51BDE7}"/>
    <hyperlink ref="S108" r:id="rId119" xr:uid="{DF70E553-3E5B-4760-927E-A299731D23BC}"/>
    <hyperlink ref="S109" r:id="rId120" xr:uid="{706A2053-D7D3-471A-A639-71538023FEB2}"/>
    <hyperlink ref="S112" r:id="rId121" xr:uid="{0F0CE75E-6178-4BFF-85E7-8534C19FB982}"/>
    <hyperlink ref="S115" r:id="rId122" xr:uid="{C2DFA486-3DAD-4FF7-9059-8E422EC93674}"/>
    <hyperlink ref="S117" r:id="rId123" xr:uid="{2F29575D-3E75-4F62-AF24-720C8CD793D9}"/>
    <hyperlink ref="S118" r:id="rId124" xr:uid="{C345F3DC-1B4D-4F76-8F6E-417333542D5C}"/>
    <hyperlink ref="S120" r:id="rId125" xr:uid="{D203DE2E-3619-42C3-835F-B83BB8FFF1EA}"/>
    <hyperlink ref="S121" r:id="rId126" xr:uid="{B28D07B7-EBD2-4A18-A2A7-43CA4CC17649}"/>
    <hyperlink ref="S122" r:id="rId127" xr:uid="{3F5A7FBD-5D91-4DC1-A1F6-ACED1221743C}"/>
    <hyperlink ref="S119" r:id="rId128" xr:uid="{2E76D62A-F16F-4C50-9A3A-F9AC6ACFB4FD}"/>
    <hyperlink ref="S147" r:id="rId129" xr:uid="{5B0A3805-0D52-4A2B-BD0F-44DDFD0595FB}"/>
    <hyperlink ref="S149" r:id="rId130" xr:uid="{5E6A86B7-79E9-4DC8-8081-343D8F5C4153}"/>
    <hyperlink ref="S151" r:id="rId131" xr:uid="{00ADB54D-E050-4152-B9C0-94A65BAF9838}"/>
    <hyperlink ref="S152" r:id="rId132" xr:uid="{520B42AC-FA76-42E5-A4CC-F80A95CB0B7E}"/>
    <hyperlink ref="S145" r:id="rId133" xr:uid="{84A7BA09-78CA-4671-B507-55A15FFF965F}"/>
    <hyperlink ref="S146" r:id="rId134" xr:uid="{DF1CE519-7E1D-4A34-B069-2BAA044DA99A}"/>
    <hyperlink ref="S148" r:id="rId135" xr:uid="{5E5C5A5C-6CB3-4D12-93E1-C67A82C37FF7}"/>
    <hyperlink ref="S123" r:id="rId136" xr:uid="{CE5E0A31-D0BE-457E-BAC8-9F0491A1F22E}"/>
    <hyperlink ref="S126" r:id="rId137" xr:uid="{DE93C0AC-FA38-4C9F-9E29-D5A159DC9F60}"/>
    <hyperlink ref="S127" r:id="rId138" xr:uid="{6313ED97-00AA-447D-820E-8C8682FBF95F}"/>
    <hyperlink ref="S128" r:id="rId139" xr:uid="{437D70B4-7192-45EF-96E3-8F6A394C9572}"/>
    <hyperlink ref="S129" r:id="rId140" xr:uid="{D4FFAFC2-BFCD-448A-ABF8-AC45F9B2C5B1}"/>
    <hyperlink ref="S131" r:id="rId141" xr:uid="{3A770CED-039F-444C-8218-0A8DA084AC45}"/>
    <hyperlink ref="S132" r:id="rId142" xr:uid="{F02DF5B8-D095-442C-89C6-0B4796CA6136}"/>
    <hyperlink ref="S133" r:id="rId143" xr:uid="{97809675-5E86-4434-BB39-3BAF525B71B4}"/>
    <hyperlink ref="S134" r:id="rId144" xr:uid="{76665884-A5E3-4FA8-AE7F-993F431429FC}"/>
    <hyperlink ref="S135" r:id="rId145" xr:uid="{AE266C51-99E1-4B2A-8541-A9A8DD75223E}"/>
    <hyperlink ref="S136" r:id="rId146" xr:uid="{DF568F4F-19E2-4007-9053-D41EC0F94D3C}"/>
    <hyperlink ref="S137" r:id="rId147" xr:uid="{6926905A-810A-4E37-A5D0-54031D28E52F}"/>
    <hyperlink ref="S138" r:id="rId148" xr:uid="{4B669D55-4525-4873-90B0-325E84965C05}"/>
    <hyperlink ref="S139" r:id="rId149" xr:uid="{821279C0-5A06-4AEB-80EC-8625DC45EBE2}"/>
    <hyperlink ref="S140" r:id="rId150" xr:uid="{76B0126D-EF46-42B2-AA5A-9CD146DC63E2}"/>
    <hyperlink ref="S141" r:id="rId151" xr:uid="{FD1F7ECD-453F-4DD3-88B1-B0D00EA6C091}"/>
    <hyperlink ref="S143" r:id="rId152" xr:uid="{7DB92E56-DDD9-4E38-9BB5-4122DFD56BF5}"/>
    <hyperlink ref="S144" r:id="rId153" xr:uid="{9B4BF88E-A9EA-43F0-AE4B-CA90E2B57A05}"/>
    <hyperlink ref="S156" r:id="rId154" xr:uid="{F21F2B47-1693-496A-8013-04D6C355E5F9}"/>
    <hyperlink ref="S159" r:id="rId155" xr:uid="{BDE2874A-FF52-4AC4-861A-AC882B03FDDF}"/>
    <hyperlink ref="S160" r:id="rId156" xr:uid="{8C49037B-08DB-402C-91DC-3BF72E7AD329}"/>
    <hyperlink ref="S161" r:id="rId157" xr:uid="{4FFE8EB5-B4F8-4093-8356-CA2B18364FA5}"/>
    <hyperlink ref="S162" r:id="rId158" xr:uid="{BE7AE206-5792-491D-92DF-7DCE753D48E4}"/>
    <hyperlink ref="S163" r:id="rId159" xr:uid="{818E9AAA-E664-4AB8-B935-C354814B61C2}"/>
    <hyperlink ref="S165" r:id="rId160" xr:uid="{A94102E1-193F-49A4-9612-A90185966D20}"/>
    <hyperlink ref="S164" r:id="rId161" xr:uid="{8A7E7819-A11D-4CE3-80DB-395844B063BD}"/>
    <hyperlink ref="S168" r:id="rId162" xr:uid="{2379C8FF-2B75-457B-9F2E-CFC74ACAE4F0}"/>
    <hyperlink ref="S172" r:id="rId163" xr:uid="{6ABCB76F-A16A-4FD9-9429-C13DD97BDF78}"/>
    <hyperlink ref="S171" r:id="rId164" xr:uid="{0A51E2FF-CD07-4750-B839-35D293506635}"/>
    <hyperlink ref="S170" r:id="rId165" xr:uid="{8A4E1108-D863-49AB-9A96-3C242BD44148}"/>
    <hyperlink ref="S124" r:id="rId166" xr:uid="{BC8B532C-844C-4A3D-B51F-D88BE920EFB8}"/>
    <hyperlink ref="T124" r:id="rId167" xr:uid="{E8133755-0E2E-417C-9B36-D88640A3933F}"/>
    <hyperlink ref="S66" r:id="rId168" xr:uid="{84852B32-1CC9-493E-9B05-E8DBC4EAC05B}"/>
    <hyperlink ref="S142" r:id="rId169" xr:uid="{84B9C715-FBF4-4A81-9446-962BA6006F44}"/>
    <hyperlink ref="S76" r:id="rId170" xr:uid="{2BE9D5D0-603F-4AAA-9AD9-A11722636963}"/>
    <hyperlink ref="S77" r:id="rId171" xr:uid="{55DC89A6-FEC5-49D6-826D-7119232A8B0B}"/>
    <hyperlink ref="S78" r:id="rId172" xr:uid="{3EF874E2-B788-46E3-9BA5-B8F150F5DC97}"/>
    <hyperlink ref="S81" r:id="rId173" xr:uid="{1A6C3747-7EC6-4625-B354-D11ED8A0FEB5}"/>
    <hyperlink ref="S82" r:id="rId174" xr:uid="{181E4A5A-E306-40A4-BEA6-3BB905D7DC42}"/>
    <hyperlink ref="S83" r:id="rId175" xr:uid="{EAC4225A-9D2D-45B6-A124-D9526B04E103}"/>
    <hyperlink ref="S84" r:id="rId176" xr:uid="{9785EBB9-0081-48AF-A545-FCF9932B5C6B}"/>
    <hyperlink ref="S86" r:id="rId177" xr:uid="{C7D93C8D-3E05-4EE5-8110-8FB46808EE6D}"/>
    <hyperlink ref="S87" r:id="rId178" xr:uid="{8DBB38FD-D41B-48D8-845E-4F0794ED497E}"/>
    <hyperlink ref="S89" r:id="rId179" xr:uid="{42858C0A-61AD-4BC2-B5A2-6F845E95A416}"/>
    <hyperlink ref="T79" r:id="rId180" xr:uid="{A6EA4FB7-023C-4825-9D64-743CED670548}"/>
    <hyperlink ref="S79" r:id="rId181" xr:uid="{C2B3A990-8809-430A-99DE-5C1F296C39F4}"/>
    <hyperlink ref="S62" r:id="rId182" xr:uid="{A14278CC-B08F-4500-A85B-35DA9103D6CD}"/>
    <hyperlink ref="S63" r:id="rId183" xr:uid="{B0A44E67-C380-48E7-BB07-BA568E219C54}"/>
    <hyperlink ref="S64" r:id="rId184" xr:uid="{608E2EDB-27C0-44CC-B2D0-34B7D330866C}"/>
    <hyperlink ref="S65" r:id="rId185" xr:uid="{CDB492D9-7B94-403F-B7BB-E27FD0C3D0AB}"/>
    <hyperlink ref="S67" r:id="rId186" xr:uid="{BDA5E2FB-8334-450D-A384-508D0021E34F}"/>
    <hyperlink ref="S72" r:id="rId187" xr:uid="{678B5E67-656B-4F15-B6D7-A42FB5AD9FA8}"/>
    <hyperlink ref="S91" r:id="rId188" xr:uid="{46A29AC0-9345-4589-A6F6-5CC98E459B2C}"/>
    <hyperlink ref="S92" r:id="rId189" xr:uid="{8866931E-6304-4B26-A77C-C928B550C61C}"/>
    <hyperlink ref="S93" r:id="rId190" xr:uid="{DCA51CEC-9EE6-49F4-9D83-A87B73A73C05}"/>
    <hyperlink ref="S96" r:id="rId191" xr:uid="{97DFBD20-7B93-47F5-8029-A3191951490E}"/>
    <hyperlink ref="S97" r:id="rId192" xr:uid="{BC508E5B-778B-4242-AFEC-C79931F912C7}"/>
    <hyperlink ref="S98" r:id="rId193" xr:uid="{8F0F0DE5-F3BE-4DDE-8EF8-093BA82E7863}"/>
    <hyperlink ref="S99" r:id="rId194" xr:uid="{2FFF2738-4B8E-465F-A8BD-664273D1B4CE}"/>
    <hyperlink ref="S22" r:id="rId195" xr:uid="{05DDF0D5-07E2-48EE-AD12-EF36FD1C6944}"/>
    <hyperlink ref="T93" r:id="rId196" xr:uid="{CF576B11-FE39-4085-B5D0-E52079A38305}"/>
    <hyperlink ref="T54" r:id="rId197" xr:uid="{A1CF5615-124B-4596-AD8B-667BAB032307}"/>
    <hyperlink ref="S54" r:id="rId198" xr:uid="{9996B967-41B2-412A-AF34-E9649A73A16A}"/>
    <hyperlink ref="S150" r:id="rId199" xr:uid="{7ADBF71B-D353-4F18-87EA-5A4D9C22EB27}"/>
    <hyperlink ref="T150" r:id="rId200" xr:uid="{5D46D243-0D04-4444-A369-2F6B1C7C3C13}"/>
    <hyperlink ref="S95" r:id="rId201" xr:uid="{2D1071F2-EE17-4412-A458-50EAC7B463A4}"/>
    <hyperlink ref="T95" r:id="rId202" xr:uid="{60CC46AF-D987-41D9-AFD2-B0D0ADBE4CE9}"/>
    <hyperlink ref="T125" r:id="rId203" xr:uid="{ED91151C-8C27-4E73-8196-46E44AE5E235}"/>
    <hyperlink ref="T21" r:id="rId204" xr:uid="{172367E7-CD0B-493B-A74E-E09D6E586AB4}"/>
    <hyperlink ref="S68" r:id="rId205" xr:uid="{5CFB26DD-3686-4F71-B671-DB799A7D8FBC}"/>
    <hyperlink ref="T68" r:id="rId206" xr:uid="{DF6DAA1A-7420-4425-A9D1-7DA9E18CD9F0}"/>
    <hyperlink ref="T109" r:id="rId207" xr:uid="{E6ADA288-9777-406C-A84B-3C9DA74441EC}"/>
    <hyperlink ref="T49" r:id="rId208" xr:uid="{D7BE8E48-A228-4348-9525-AEDE7FA9A20D}"/>
    <hyperlink ref="T5" r:id="rId209" xr:uid="{D7107D2C-C1F0-4279-8DB0-3AB891E55095}"/>
    <hyperlink ref="S130" r:id="rId210" xr:uid="{D4D63028-748A-4E34-BE69-737C2B5B66E9}"/>
    <hyperlink ref="T78" r:id="rId211" xr:uid="{2F41A380-1E54-4F3B-A660-D2C7B548627A}"/>
    <hyperlink ref="S9" r:id="rId212" xr:uid="{067E2541-C407-472B-820B-2E5AA67E7821}"/>
    <hyperlink ref="T9" r:id="rId213" xr:uid="{2C47A93D-BFE4-46AC-B15C-E22D491FEEE4}"/>
    <hyperlink ref="S90" r:id="rId214" xr:uid="{33F66715-2858-4CEE-91C1-0A865E03766D}"/>
    <hyperlink ref="T90" r:id="rId215" xr:uid="{4580DA9A-8754-4A46-B3B5-6AA8687232D4}"/>
    <hyperlink ref="T7" r:id="rId216" xr:uid="{929811A3-C893-4A1D-9899-3B47DD2EC603}"/>
    <hyperlink ref="T20" r:id="rId217" xr:uid="{D7FA4AE7-22E5-44FC-9ED7-AFD77203A12E}"/>
    <hyperlink ref="T22" r:id="rId218" xr:uid="{015C6652-216E-42CC-A096-C0A33CCEE3A1}"/>
    <hyperlink ref="T11" r:id="rId219" xr:uid="{2EA521B1-5F48-4295-BAD7-1686D848BA1A}"/>
    <hyperlink ref="T12" r:id="rId220" xr:uid="{78CA6062-0D9D-4573-9BA0-5EEEB9F89BEE}"/>
    <hyperlink ref="T14" r:id="rId221" xr:uid="{7A19EEBF-4D97-411B-8040-069388C3B9CC}"/>
    <hyperlink ref="T15" r:id="rId222" xr:uid="{1896CC26-867C-4047-9365-917C6E134A26}"/>
    <hyperlink ref="T17" r:id="rId223" xr:uid="{1FF440F9-D23E-46F6-98E1-B7046D8935EB}"/>
    <hyperlink ref="T24" r:id="rId224" xr:uid="{396F01F3-6EC7-4ED1-B04C-7231411B7439}"/>
    <hyperlink ref="T25" r:id="rId225" xr:uid="{F073E1B4-00D8-46BC-9996-70802B73BDEA}"/>
    <hyperlink ref="T26" r:id="rId226" xr:uid="{B6DEA3D2-2AE2-4529-BFD4-E9A03B6C4B0A}"/>
    <hyperlink ref="T27" r:id="rId227" xr:uid="{7EBBF0AA-6410-453E-B3EE-4EFCF2BD6C3D}"/>
    <hyperlink ref="T28" r:id="rId228" xr:uid="{DB9A95F1-4B79-448E-BC00-2F1E36773AAA}"/>
    <hyperlink ref="T30" r:id="rId229" xr:uid="{E8EF48F8-FED2-4D24-BD07-51BE073EF84B}"/>
    <hyperlink ref="T31" r:id="rId230" xr:uid="{6C7102D9-4CF0-4B2A-AF3A-BB3B283FAA0A}"/>
    <hyperlink ref="T35" r:id="rId231" xr:uid="{950CB613-5D8D-468B-ADBE-39D593A819F4}"/>
    <hyperlink ref="T36" r:id="rId232" xr:uid="{B9521D5E-7B6F-498A-BBA1-AFEE6B881E13}"/>
    <hyperlink ref="T38" r:id="rId233" xr:uid="{88FBA0A9-A880-4E20-92AD-336E8E91179D}"/>
    <hyperlink ref="T39" r:id="rId234" xr:uid="{186C5CA3-CA69-4948-8FAF-43B55C01BF85}"/>
    <hyperlink ref="T41" r:id="rId235" xr:uid="{5872E724-BCB8-4759-9A13-2DD3185D701E}"/>
    <hyperlink ref="T42" r:id="rId236" xr:uid="{0458C788-9960-4CE7-8938-C650E85DD73C}"/>
    <hyperlink ref="T43" r:id="rId237" xr:uid="{5D9692AB-C992-4ED9-A453-805CF674FDC6}"/>
    <hyperlink ref="T44" r:id="rId238" xr:uid="{900D14FD-4F8C-4B93-A8EA-D6B71CBF61EB}"/>
    <hyperlink ref="T45" r:id="rId239" xr:uid="{173D3150-EEF9-4245-9BE1-0C2930A5D39F}"/>
    <hyperlink ref="T51" r:id="rId240" xr:uid="{C0AAA89B-7F01-4AF0-B6D9-0F8DF241D716}"/>
    <hyperlink ref="T53" r:id="rId241" xr:uid="{58CFB2C7-7D9E-4A52-A4A7-AC744734DD89}"/>
    <hyperlink ref="T56" r:id="rId242" xr:uid="{87C3F787-9C70-4677-BC4A-66BFB2025753}"/>
    <hyperlink ref="T57" r:id="rId243" xr:uid="{FE975317-605B-47F6-807B-A2DD6FCCDAA3}"/>
    <hyperlink ref="T75" r:id="rId244" xr:uid="{5CC8F6CB-1AED-4AF6-AF15-E8899231BC0E}"/>
    <hyperlink ref="T82" r:id="rId245" xr:uid="{BA392AA2-6220-466D-8D1D-8A11BE3C9072}"/>
    <hyperlink ref="T83" r:id="rId246" xr:uid="{BEAA733B-5BC3-4FF5-98F0-D0E65F2CCB03}"/>
    <hyperlink ref="T94" r:id="rId247" xr:uid="{DA80093D-21D5-48C4-887D-A71C68125DA0}"/>
    <hyperlink ref="T98" r:id="rId248" xr:uid="{E4F0F5A9-E4A7-4624-8CAC-6086D6A7B48A}"/>
    <hyperlink ref="T99" r:id="rId249" xr:uid="{5B3EF22D-A31F-4E80-ADB8-059FC390290E}"/>
    <hyperlink ref="T104" r:id="rId250" xr:uid="{2C1B12D8-D74D-4257-B97F-3BDA451EAF0B}"/>
    <hyperlink ref="T105" r:id="rId251" xr:uid="{753E4F21-DC81-47BA-8A18-56A1A55EA3D8}"/>
    <hyperlink ref="T107" r:id="rId252" xr:uid="{0A6CF1EA-98EF-4C55-A425-3A53A1B6BB4F}"/>
    <hyperlink ref="T108" r:id="rId253" xr:uid="{F0F5C6E7-C1F9-4817-A30B-2E4A63D11307}"/>
    <hyperlink ref="T112" r:id="rId254" xr:uid="{C8149141-0E46-410A-B833-2A8A5A7F5701}"/>
    <hyperlink ref="T115" r:id="rId255" xr:uid="{5C56D7E6-893B-47A7-AC6C-66703A0A8A7F}"/>
    <hyperlink ref="T117" r:id="rId256" xr:uid="{B1654A5C-72C3-4110-B75D-7C4AF841BAAE}"/>
    <hyperlink ref="T118" r:id="rId257" xr:uid="{F9263962-5BDC-4AFD-9273-7F78D8331DFC}"/>
    <hyperlink ref="T121" r:id="rId258" xr:uid="{CF779623-9378-4F2A-B3A7-EF81E35B5A04}"/>
    <hyperlink ref="T122" r:id="rId259" xr:uid="{89CE38CD-CB96-410C-BBF5-A71772C1D1E6}"/>
    <hyperlink ref="T127" r:id="rId260" xr:uid="{0EFB51C4-47A9-449E-8AF7-63F9DE4ECC6F}"/>
    <hyperlink ref="T133" r:id="rId261" xr:uid="{6B0318D2-0CDF-4ABF-8396-5EF986320619}"/>
    <hyperlink ref="T134" r:id="rId262" xr:uid="{ABC12A4F-1AC8-4E1F-B21F-28E2DC3E3B2A}"/>
    <hyperlink ref="T139" r:id="rId263" xr:uid="{71723ABF-4B9F-4421-9F8E-BE1D93B289F1}"/>
    <hyperlink ref="T140" r:id="rId264" xr:uid="{A2784770-F68F-490A-9992-8AB9DD913D37}"/>
    <hyperlink ref="T141" r:id="rId265" xr:uid="{0D2051F7-F782-478F-9946-3EA105B65AEE}"/>
    <hyperlink ref="T142" r:id="rId266" xr:uid="{18F3F314-62EE-4D22-B05B-81D1EB05775F}"/>
    <hyperlink ref="T143" r:id="rId267" xr:uid="{76096E25-857C-48ED-849A-F7F68BADC43E}"/>
    <hyperlink ref="T144" r:id="rId268" xr:uid="{75554AAD-3042-4769-ADBD-0670B15DE0A1}"/>
    <hyperlink ref="T145" r:id="rId269" xr:uid="{26E8F621-D09E-4CA6-9600-4E450436586E}"/>
    <hyperlink ref="T146" r:id="rId270" xr:uid="{DF4078B3-ECAC-4C46-A7B6-D1146116DD2A}"/>
    <hyperlink ref="T147" r:id="rId271" xr:uid="{883CEEFD-2373-48EA-89C5-E36B4F1860B9}"/>
    <hyperlink ref="T149" r:id="rId272" xr:uid="{DDD498A9-EA24-4323-AAAB-2B8F240140BA}"/>
    <hyperlink ref="T151" r:id="rId273" xr:uid="{840198B9-A1E0-4805-B60D-A2DC95AD4C5A}"/>
    <hyperlink ref="T153" r:id="rId274" xr:uid="{9B43CBFC-A085-40BD-AAC6-142134646613}"/>
    <hyperlink ref="T159" r:id="rId275" xr:uid="{2C36F018-23E6-4D3F-96B5-3687BCB13CA6}"/>
    <hyperlink ref="T160" r:id="rId276" xr:uid="{20C2DC15-F50F-4073-891C-343CA6BA8996}"/>
    <hyperlink ref="T161" r:id="rId277" xr:uid="{BAD3FB45-F1F8-4867-9979-D763CEB8D0F2}"/>
    <hyperlink ref="S60" r:id="rId278" xr:uid="{69EC43F3-6828-458D-822E-F6A232374A25}"/>
    <hyperlink ref="S94" r:id="rId279" xr:uid="{38471AE3-EE25-465F-B376-90633447B437}"/>
    <hyperlink ref="T63" r:id="rId280" xr:uid="{36B7E63E-EF02-42EB-91AD-DDD08FE54C9B}"/>
    <hyperlink ref="T111" r:id="rId281" xr:uid="{8D6760CC-1C69-4BC0-820C-03396A9B335A}"/>
    <hyperlink ref="T156" r:id="rId282" display="mailto:abaez@aquariusresorts.com" xr:uid="{9EA9A4BB-B2B2-4872-81EA-2F3EFA21D502}"/>
    <hyperlink ref="T52" r:id="rId283" xr:uid="{E1E5AF86-F5C7-4110-805E-726957B7D525}"/>
    <hyperlink ref="T106" r:id="rId284" xr:uid="{C6E7D169-BE26-485F-9303-11EAA89AF1BC}"/>
    <hyperlink ref="T60" r:id="rId285" display="mailto:roberto.mosquera@sheraton.com" xr:uid="{FFD2F988-C626-4379-925D-FE5C6B757A0D}"/>
    <hyperlink ref="S116" r:id="rId286" xr:uid="{9D279912-1C35-4530-B36D-B5FE8771CCF9}"/>
    <hyperlink ref="T116" r:id="rId287" xr:uid="{5B61DD45-4215-42F3-9114-96B750129333}"/>
    <hyperlink ref="S70" r:id="rId288" xr:uid="{828FDAB6-3B56-46F2-A99E-2975564784E9}"/>
    <hyperlink ref="T70" r:id="rId289" xr:uid="{E3311B6A-68C6-468E-A0AD-D6EA4571F29E}"/>
    <hyperlink ref="T65" r:id="rId290" xr:uid="{66186ABD-4873-41EC-8560-48D624DECD90}"/>
    <hyperlink ref="T128" r:id="rId291" display="mailto:alexbenus@copamarina.com" xr:uid="{590E2353-E6AC-4FC0-A8CC-9E8C63333E78}"/>
    <hyperlink ref="T130" r:id="rId292" display="mailto:info.oceanfront@yahoo.com" xr:uid="{16A8295E-EAFE-4CDB-8DF1-C280CFE4D2F3}"/>
    <hyperlink ref="T138" r:id="rId293" xr:uid="{94EACD01-A334-43EE-95F2-E5B1C2B8F3F2}"/>
    <hyperlink ref="T71" r:id="rId294" xr:uid="{D60E9930-509E-42E9-9655-3433E1F8F9BE}"/>
    <hyperlink ref="S71" r:id="rId295" xr:uid="{5723D8D4-98B9-496D-9713-42192D113B97}"/>
    <hyperlink ref="S157" r:id="rId296" xr:uid="{619C5EB1-6968-4D1A-BA25-069F66005CE2}"/>
    <hyperlink ref="T157" r:id="rId297" xr:uid="{39FD4BF4-FBA4-437F-A5EA-50C4C9080B4E}"/>
    <hyperlink ref="S8" r:id="rId298" xr:uid="{A8BE207D-1C7A-47F1-AFD5-28819E70FC15}"/>
    <hyperlink ref="T8" r:id="rId299" xr:uid="{358E42C5-95A7-489A-A1E9-D05D51BB0612}"/>
    <hyperlink ref="S158" r:id="rId300" xr:uid="{4AA2CC48-27A9-48D1-ADF4-750F1B8E640F}"/>
    <hyperlink ref="T158" r:id="rId301" xr:uid="{8871CAD6-0158-4D8B-BB6B-9D3F681ABD28}"/>
    <hyperlink ref="S37" r:id="rId302" xr:uid="{AF6340AB-F8B6-4D3D-9771-7CA48EDC6DE3}"/>
    <hyperlink ref="S42" r:id="rId303" xr:uid="{CBFDA038-BC4B-4994-930E-99FA6A905CC2}"/>
    <hyperlink ref="S69" r:id="rId304" xr:uid="{9A6F89F7-B19F-4941-82BD-E93EC60F5D81}"/>
    <hyperlink ref="S15" r:id="rId305" xr:uid="{00486E3E-D99C-484F-8E9E-A35120A529CF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598E3-74FF-42AB-B642-064D0D60E17F}">
  <dimension ref="A1:X16"/>
  <sheetViews>
    <sheetView workbookViewId="0">
      <selection sqref="A1:S1"/>
    </sheetView>
  </sheetViews>
  <sheetFormatPr defaultRowHeight="15" x14ac:dyDescent="0.25"/>
  <cols>
    <col min="2" max="2" width="19.7109375" customWidth="1"/>
    <col min="3" max="3" width="15.5703125" customWidth="1"/>
    <col min="4" max="4" width="19" customWidth="1"/>
    <col min="5" max="5" width="19.7109375" customWidth="1"/>
    <col min="6" max="6" width="12.7109375" customWidth="1"/>
    <col min="14" max="14" width="11.28515625" customWidth="1"/>
    <col min="15" max="15" width="14.28515625" customWidth="1"/>
    <col min="16" max="16" width="14.140625" customWidth="1"/>
    <col min="17" max="17" width="44.5703125" customWidth="1"/>
    <col min="18" max="18" width="38.28515625" customWidth="1"/>
    <col min="19" max="19" width="16.7109375" customWidth="1"/>
  </cols>
  <sheetData>
    <row r="1" spans="1:24" ht="15.75" thickBot="1" x14ac:dyDescent="0.3">
      <c r="A1" s="603"/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3"/>
      <c r="N1" s="603"/>
      <c r="O1" s="603"/>
      <c r="P1" s="603"/>
      <c r="Q1" s="603"/>
      <c r="R1" s="603"/>
      <c r="S1" s="603"/>
      <c r="T1" s="1"/>
      <c r="U1" s="1"/>
      <c r="V1" s="1"/>
      <c r="W1" s="1"/>
      <c r="X1" s="1"/>
    </row>
    <row r="2" spans="1:24" ht="16.5" thickBot="1" x14ac:dyDescent="0.3">
      <c r="A2" s="604" t="s">
        <v>1369</v>
      </c>
      <c r="B2" s="605"/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  <c r="O2" s="605"/>
      <c r="P2" s="605"/>
      <c r="Q2" s="605"/>
      <c r="R2" s="605"/>
      <c r="S2" s="606"/>
      <c r="T2" s="1"/>
      <c r="U2" s="2"/>
      <c r="V2" s="2"/>
      <c r="W2" s="2"/>
      <c r="X2" s="2"/>
    </row>
    <row r="3" spans="1:24" ht="34.5" thickBot="1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  <c r="R3" s="4" t="s">
        <v>17</v>
      </c>
      <c r="S3" s="5" t="s">
        <v>18</v>
      </c>
      <c r="T3" s="6"/>
      <c r="U3" s="7" t="s">
        <v>19</v>
      </c>
      <c r="V3" s="8" t="s">
        <v>20</v>
      </c>
      <c r="W3" s="8" t="s">
        <v>21</v>
      </c>
      <c r="X3" s="9" t="s">
        <v>22</v>
      </c>
    </row>
    <row r="4" spans="1:24" ht="15.75" thickBot="1" x14ac:dyDescent="0.3">
      <c r="A4" s="10">
        <v>10</v>
      </c>
      <c r="B4" s="607" t="s">
        <v>1370</v>
      </c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7"/>
      <c r="S4" s="608"/>
      <c r="T4" s="1"/>
      <c r="U4" s="11"/>
      <c r="V4" s="12"/>
      <c r="W4" s="12"/>
      <c r="X4" s="13"/>
    </row>
    <row r="5" spans="1:24" ht="22.5" x14ac:dyDescent="0.25">
      <c r="A5" s="14">
        <v>1</v>
      </c>
      <c r="B5" s="23" t="s">
        <v>198</v>
      </c>
      <c r="C5" s="23" t="s">
        <v>25</v>
      </c>
      <c r="D5" s="23" t="s">
        <v>199</v>
      </c>
      <c r="E5" s="23" t="s">
        <v>0</v>
      </c>
      <c r="F5" s="23" t="s">
        <v>89</v>
      </c>
      <c r="G5" s="24">
        <v>901</v>
      </c>
      <c r="H5" s="25">
        <v>2</v>
      </c>
      <c r="I5" s="26">
        <v>33</v>
      </c>
      <c r="J5" s="25">
        <v>15</v>
      </c>
      <c r="K5" s="23" t="s">
        <v>200</v>
      </c>
      <c r="L5" s="23" t="s">
        <v>154</v>
      </c>
      <c r="M5" s="23" t="s">
        <v>201</v>
      </c>
      <c r="N5" s="23" t="s">
        <v>202</v>
      </c>
      <c r="O5" s="27">
        <v>7877253436</v>
      </c>
      <c r="P5" s="27">
        <v>7877771080</v>
      </c>
      <c r="Q5" s="58" t="s">
        <v>203</v>
      </c>
      <c r="R5" s="29" t="s">
        <v>204</v>
      </c>
      <c r="S5" s="613"/>
      <c r="T5" s="57"/>
      <c r="U5" s="52" t="s">
        <v>199</v>
      </c>
      <c r="V5" s="52" t="s">
        <v>0</v>
      </c>
      <c r="W5" s="52" t="s">
        <v>89</v>
      </c>
      <c r="X5" s="53">
        <v>901</v>
      </c>
    </row>
    <row r="6" spans="1:24" ht="22.5" x14ac:dyDescent="0.25">
      <c r="A6" s="14">
        <f>+A5+1</f>
        <v>2</v>
      </c>
      <c r="B6" s="23" t="s">
        <v>222</v>
      </c>
      <c r="C6" s="23" t="s">
        <v>213</v>
      </c>
      <c r="D6" s="23" t="s">
        <v>223</v>
      </c>
      <c r="E6" s="23" t="s">
        <v>34</v>
      </c>
      <c r="F6" s="23" t="s">
        <v>89</v>
      </c>
      <c r="G6" s="24">
        <v>901</v>
      </c>
      <c r="H6" s="25">
        <v>1</v>
      </c>
      <c r="I6" s="26">
        <v>5</v>
      </c>
      <c r="J6" s="25">
        <v>3</v>
      </c>
      <c r="K6" s="23" t="s">
        <v>40</v>
      </c>
      <c r="L6" s="23" t="s">
        <v>224</v>
      </c>
      <c r="M6" s="23" t="s">
        <v>225</v>
      </c>
      <c r="N6" s="23" t="s">
        <v>43</v>
      </c>
      <c r="O6" s="27">
        <v>7879809700</v>
      </c>
      <c r="P6" s="27" t="s">
        <v>34</v>
      </c>
      <c r="Q6" s="58" t="s">
        <v>226</v>
      </c>
      <c r="R6" s="29" t="s">
        <v>227</v>
      </c>
      <c r="S6" s="613"/>
      <c r="T6" s="57"/>
      <c r="U6" s="52" t="s">
        <v>228</v>
      </c>
      <c r="V6" s="52" t="s">
        <v>34</v>
      </c>
      <c r="W6" s="52" t="s">
        <v>89</v>
      </c>
      <c r="X6" s="53">
        <v>902</v>
      </c>
    </row>
    <row r="7" spans="1:24" ht="22.5" x14ac:dyDescent="0.25">
      <c r="A7" s="14">
        <f>+A6+1</f>
        <v>3</v>
      </c>
      <c r="B7" s="23" t="s">
        <v>306</v>
      </c>
      <c r="C7" s="23" t="s">
        <v>25</v>
      </c>
      <c r="D7" s="23" t="s">
        <v>307</v>
      </c>
      <c r="E7" s="23" t="s">
        <v>308</v>
      </c>
      <c r="F7" s="23" t="s">
        <v>89</v>
      </c>
      <c r="G7" s="24">
        <v>901</v>
      </c>
      <c r="H7" s="25">
        <v>1</v>
      </c>
      <c r="I7" s="42">
        <v>20</v>
      </c>
      <c r="J7" s="25">
        <v>11</v>
      </c>
      <c r="K7" s="23" t="s">
        <v>29</v>
      </c>
      <c r="L7" s="23" t="s">
        <v>309</v>
      </c>
      <c r="M7" s="23" t="s">
        <v>310</v>
      </c>
      <c r="N7" s="23" t="s">
        <v>53</v>
      </c>
      <c r="O7" s="27" t="s">
        <v>311</v>
      </c>
      <c r="P7" s="27" t="s">
        <v>34</v>
      </c>
      <c r="Q7" s="23"/>
      <c r="R7" s="29" t="s">
        <v>312</v>
      </c>
      <c r="S7" s="613"/>
      <c r="T7" s="57"/>
      <c r="U7" s="52" t="s">
        <v>307</v>
      </c>
      <c r="V7" s="52" t="s">
        <v>308</v>
      </c>
      <c r="W7" s="52" t="s">
        <v>89</v>
      </c>
      <c r="X7" s="53">
        <v>901</v>
      </c>
    </row>
    <row r="8" spans="1:24" ht="22.5" x14ac:dyDescent="0.25">
      <c r="A8" s="14">
        <f t="shared" ref="A8:A14" si="0">+A7+1</f>
        <v>4</v>
      </c>
      <c r="B8" s="23" t="s">
        <v>313</v>
      </c>
      <c r="C8" s="23" t="s">
        <v>25</v>
      </c>
      <c r="D8" s="23" t="s">
        <v>314</v>
      </c>
      <c r="E8" s="23" t="s">
        <v>315</v>
      </c>
      <c r="F8" s="23" t="s">
        <v>89</v>
      </c>
      <c r="G8" s="24">
        <v>901</v>
      </c>
      <c r="H8" s="25">
        <v>1</v>
      </c>
      <c r="I8" s="26">
        <v>81</v>
      </c>
      <c r="J8" s="25">
        <v>94</v>
      </c>
      <c r="K8" s="23" t="s">
        <v>40</v>
      </c>
      <c r="L8" s="23" t="s">
        <v>316</v>
      </c>
      <c r="M8" s="23" t="s">
        <v>317</v>
      </c>
      <c r="N8" s="23" t="s">
        <v>32</v>
      </c>
      <c r="O8" s="27">
        <v>7877239020</v>
      </c>
      <c r="P8" s="27">
        <v>7877212877</v>
      </c>
      <c r="Q8" s="29" t="s">
        <v>318</v>
      </c>
      <c r="R8" s="29" t="s">
        <v>319</v>
      </c>
      <c r="S8" s="613"/>
      <c r="T8" s="57"/>
      <c r="U8" s="52" t="s">
        <v>320</v>
      </c>
      <c r="V8" s="52" t="s">
        <v>315</v>
      </c>
      <c r="W8" s="52" t="s">
        <v>89</v>
      </c>
      <c r="X8" s="53">
        <v>901</v>
      </c>
    </row>
    <row r="9" spans="1:24" ht="33.75" x14ac:dyDescent="0.25">
      <c r="A9" s="14">
        <f t="shared" si="0"/>
        <v>5</v>
      </c>
      <c r="B9" s="23" t="s">
        <v>1371</v>
      </c>
      <c r="C9" s="23" t="s">
        <v>25</v>
      </c>
      <c r="D9" s="23" t="s">
        <v>1372</v>
      </c>
      <c r="E9" s="23" t="s">
        <v>34</v>
      </c>
      <c r="F9" s="23" t="s">
        <v>89</v>
      </c>
      <c r="G9" s="24">
        <v>901</v>
      </c>
      <c r="H9" s="25">
        <v>2</v>
      </c>
      <c r="I9" s="26">
        <v>30</v>
      </c>
      <c r="J9" s="25">
        <v>12</v>
      </c>
      <c r="K9" s="23" t="s">
        <v>40</v>
      </c>
      <c r="L9" s="23" t="s">
        <v>41</v>
      </c>
      <c r="M9" s="23" t="s">
        <v>1373</v>
      </c>
      <c r="N9" s="23" t="s">
        <v>43</v>
      </c>
      <c r="O9" s="27">
        <v>7877299050</v>
      </c>
      <c r="P9" s="27">
        <v>7877223379</v>
      </c>
      <c r="Q9" s="29" t="s">
        <v>1374</v>
      </c>
      <c r="R9" s="29" t="s">
        <v>1375</v>
      </c>
      <c r="S9" s="613"/>
      <c r="T9" s="57"/>
      <c r="U9" s="52" t="s">
        <v>1372</v>
      </c>
      <c r="V9" s="52" t="s">
        <v>1376</v>
      </c>
      <c r="W9" s="52" t="s">
        <v>89</v>
      </c>
      <c r="X9" s="53">
        <v>901</v>
      </c>
    </row>
    <row r="10" spans="1:24" ht="22.5" x14ac:dyDescent="0.25">
      <c r="A10" s="14">
        <f t="shared" si="0"/>
        <v>6</v>
      </c>
      <c r="B10" s="23" t="s">
        <v>333</v>
      </c>
      <c r="C10" s="23" t="s">
        <v>334</v>
      </c>
      <c r="D10" s="23" t="s">
        <v>335</v>
      </c>
      <c r="E10" s="23" t="s">
        <v>34</v>
      </c>
      <c r="F10" s="23" t="s">
        <v>89</v>
      </c>
      <c r="G10" s="24">
        <v>901</v>
      </c>
      <c r="H10" s="25">
        <v>0</v>
      </c>
      <c r="I10" s="26">
        <v>8</v>
      </c>
      <c r="J10" s="25">
        <v>15</v>
      </c>
      <c r="K10" s="23" t="s">
        <v>40</v>
      </c>
      <c r="L10" s="23" t="s">
        <v>336</v>
      </c>
      <c r="M10" s="23" t="s">
        <v>337</v>
      </c>
      <c r="N10" s="23" t="s">
        <v>338</v>
      </c>
      <c r="O10" s="27" t="s">
        <v>339</v>
      </c>
      <c r="P10" s="27"/>
      <c r="Q10" s="29" t="s">
        <v>340</v>
      </c>
      <c r="R10" s="29" t="s">
        <v>341</v>
      </c>
      <c r="S10" s="613"/>
      <c r="T10" s="57"/>
      <c r="U10" s="52" t="s">
        <v>342</v>
      </c>
      <c r="V10" s="52" t="s">
        <v>34</v>
      </c>
      <c r="W10" s="52" t="s">
        <v>89</v>
      </c>
      <c r="X10" s="53">
        <v>901</v>
      </c>
    </row>
    <row r="11" spans="1:24" ht="22.5" x14ac:dyDescent="0.25">
      <c r="A11" s="14">
        <f t="shared" si="0"/>
        <v>7</v>
      </c>
      <c r="B11" s="52" t="s">
        <v>359</v>
      </c>
      <c r="C11" s="52" t="s">
        <v>82</v>
      </c>
      <c r="D11" s="52" t="s">
        <v>360</v>
      </c>
      <c r="E11" s="52" t="s">
        <v>34</v>
      </c>
      <c r="F11" s="52" t="s">
        <v>89</v>
      </c>
      <c r="G11" s="53">
        <v>901</v>
      </c>
      <c r="H11" s="54">
        <v>1</v>
      </c>
      <c r="I11" s="26">
        <v>24</v>
      </c>
      <c r="J11" s="54">
        <v>21</v>
      </c>
      <c r="K11" s="52" t="s">
        <v>40</v>
      </c>
      <c r="L11" s="52" t="s">
        <v>361</v>
      </c>
      <c r="M11" s="52" t="s">
        <v>362</v>
      </c>
      <c r="N11" s="52" t="s">
        <v>43</v>
      </c>
      <c r="O11" s="55">
        <v>7877222014</v>
      </c>
      <c r="P11" s="55" t="s">
        <v>34</v>
      </c>
      <c r="Q11" s="58" t="s">
        <v>363</v>
      </c>
      <c r="R11" s="56" t="s">
        <v>364</v>
      </c>
      <c r="S11" s="613"/>
      <c r="T11" s="57"/>
      <c r="U11" s="52" t="s">
        <v>360</v>
      </c>
      <c r="V11" s="52" t="s">
        <v>34</v>
      </c>
      <c r="W11" s="52" t="s">
        <v>89</v>
      </c>
      <c r="X11" s="53">
        <v>901</v>
      </c>
    </row>
    <row r="12" spans="1:24" ht="33.75" x14ac:dyDescent="0.25">
      <c r="A12" s="14">
        <f t="shared" si="0"/>
        <v>8</v>
      </c>
      <c r="B12" s="23" t="s">
        <v>405</v>
      </c>
      <c r="C12" s="23" t="s">
        <v>25</v>
      </c>
      <c r="D12" s="23" t="s">
        <v>406</v>
      </c>
      <c r="E12" s="23" t="s">
        <v>34</v>
      </c>
      <c r="F12" s="23" t="s">
        <v>89</v>
      </c>
      <c r="G12" s="24">
        <v>9012620</v>
      </c>
      <c r="H12" s="25">
        <v>11</v>
      </c>
      <c r="I12" s="26">
        <v>240</v>
      </c>
      <c r="J12" s="25">
        <v>126</v>
      </c>
      <c r="K12" s="23" t="s">
        <v>40</v>
      </c>
      <c r="L12" s="23" t="s">
        <v>407</v>
      </c>
      <c r="M12" s="23" t="s">
        <v>408</v>
      </c>
      <c r="N12" s="23" t="s">
        <v>53</v>
      </c>
      <c r="O12" s="27">
        <v>7877215100</v>
      </c>
      <c r="P12" s="27">
        <v>7872891906</v>
      </c>
      <c r="Q12" s="58" t="s">
        <v>409</v>
      </c>
      <c r="R12" s="29" t="s">
        <v>410</v>
      </c>
      <c r="S12" s="613"/>
      <c r="T12" s="57"/>
      <c r="U12" s="52" t="s">
        <v>406</v>
      </c>
      <c r="V12" s="52" t="s">
        <v>34</v>
      </c>
      <c r="W12" s="52" t="s">
        <v>89</v>
      </c>
      <c r="X12" s="53">
        <v>9012620</v>
      </c>
    </row>
    <row r="13" spans="1:24" ht="22.5" x14ac:dyDescent="0.25">
      <c r="A13" s="14">
        <f t="shared" si="0"/>
        <v>9</v>
      </c>
      <c r="B13" s="46" t="s">
        <v>447</v>
      </c>
      <c r="C13" s="46" t="s">
        <v>82</v>
      </c>
      <c r="D13" s="46" t="s">
        <v>448</v>
      </c>
      <c r="E13" s="46" t="s">
        <v>34</v>
      </c>
      <c r="F13" s="46" t="s">
        <v>89</v>
      </c>
      <c r="G13" s="47">
        <v>901</v>
      </c>
      <c r="H13" s="48">
        <v>0</v>
      </c>
      <c r="I13" s="26">
        <v>8</v>
      </c>
      <c r="J13" s="48">
        <v>8</v>
      </c>
      <c r="K13" s="46" t="s">
        <v>40</v>
      </c>
      <c r="L13" s="46" t="s">
        <v>449</v>
      </c>
      <c r="M13" s="46" t="s">
        <v>450</v>
      </c>
      <c r="N13" s="46" t="s">
        <v>43</v>
      </c>
      <c r="O13" s="49" t="s">
        <v>451</v>
      </c>
      <c r="P13" s="49"/>
      <c r="Q13" s="60" t="s">
        <v>452</v>
      </c>
      <c r="R13" s="75" t="s">
        <v>453</v>
      </c>
      <c r="S13" s="613"/>
      <c r="T13" s="1"/>
      <c r="U13" s="46"/>
      <c r="V13" s="46"/>
      <c r="W13" s="46"/>
      <c r="X13" s="47"/>
    </row>
    <row r="14" spans="1:24" ht="22.5" x14ac:dyDescent="0.25">
      <c r="A14" s="14">
        <f t="shared" si="0"/>
        <v>10</v>
      </c>
      <c r="B14" s="23" t="s">
        <v>313</v>
      </c>
      <c r="C14" s="23" t="s">
        <v>25</v>
      </c>
      <c r="D14" s="23" t="s">
        <v>314</v>
      </c>
      <c r="E14" s="23" t="s">
        <v>315</v>
      </c>
      <c r="F14" s="23" t="s">
        <v>89</v>
      </c>
      <c r="G14" s="24">
        <v>901</v>
      </c>
      <c r="H14" s="25">
        <v>1</v>
      </c>
      <c r="I14" s="26">
        <v>81</v>
      </c>
      <c r="J14" s="25">
        <v>94</v>
      </c>
      <c r="K14" s="23" t="s">
        <v>40</v>
      </c>
      <c r="L14" s="23" t="s">
        <v>316</v>
      </c>
      <c r="M14" s="23" t="s">
        <v>317</v>
      </c>
      <c r="N14" s="23" t="s">
        <v>32</v>
      </c>
      <c r="O14" s="27">
        <v>7877239020</v>
      </c>
      <c r="P14" s="27">
        <v>7877212877</v>
      </c>
      <c r="Q14" s="29" t="s">
        <v>318</v>
      </c>
      <c r="R14" s="29" t="s">
        <v>319</v>
      </c>
      <c r="T14" s="57"/>
      <c r="U14" s="52" t="s">
        <v>320</v>
      </c>
      <c r="V14" s="52" t="s">
        <v>315</v>
      </c>
      <c r="W14" s="52" t="s">
        <v>89</v>
      </c>
      <c r="X14" s="53">
        <v>901</v>
      </c>
    </row>
    <row r="16" spans="1:24" ht="18.75" x14ac:dyDescent="0.3">
      <c r="H16" s="298" t="s">
        <v>1377</v>
      </c>
      <c r="I16" s="298">
        <f>SUM(I5:I15)</f>
        <v>530</v>
      </c>
    </row>
  </sheetData>
  <mergeCells count="4">
    <mergeCell ref="A1:S1"/>
    <mergeCell ref="A2:S2"/>
    <mergeCell ref="B4:S4"/>
    <mergeCell ref="S5:S13"/>
  </mergeCells>
  <hyperlinks>
    <hyperlink ref="R12" r:id="rId1" xr:uid="{60D636E5-456C-4E02-954C-C96D9ADF9F65}"/>
    <hyperlink ref="R9" r:id="rId2" xr:uid="{57E24C28-5D0D-48E8-869C-E56B1429A73D}"/>
    <hyperlink ref="R6" r:id="rId3" xr:uid="{D0450050-11BF-4FE1-947A-AA813A97C4C5}"/>
    <hyperlink ref="R10" r:id="rId4" xr:uid="{2F946FF5-37B6-45C7-BC0C-434BB40CF3AF}"/>
    <hyperlink ref="R13" r:id="rId5" xr:uid="{2477F1FD-E1BD-4ED9-90F1-DB087EDB6DC5}"/>
    <hyperlink ref="Q5" r:id="rId6" xr:uid="{000DE068-E83E-4B7A-B813-F22E13FBABCC}"/>
    <hyperlink ref="Q6" r:id="rId7" xr:uid="{2AA53124-A79D-4027-97A9-AF8641496079}"/>
    <hyperlink ref="Q8" r:id="rId8" xr:uid="{0371F266-D83E-479C-81FD-9C0F199A5D92}"/>
    <hyperlink ref="Q9" r:id="rId9" xr:uid="{11C0322A-57C7-4192-80A2-62B73A91A890}"/>
    <hyperlink ref="Q10" r:id="rId10" xr:uid="{574274C7-1B0C-4376-B474-8141C7E38DA3}"/>
    <hyperlink ref="Q11" r:id="rId11" xr:uid="{AEC628C7-34BD-4156-B011-614027710844}"/>
    <hyperlink ref="Q12" r:id="rId12" xr:uid="{B7B849FC-1D5E-4AF7-BC99-F1BB2217F1A0}"/>
    <hyperlink ref="Q13" r:id="rId13" xr:uid="{C7637561-75D7-4111-98BE-4DDAF4E2A1D3}"/>
    <hyperlink ref="R5" r:id="rId14" xr:uid="{A71B107A-FF0F-47F0-AC69-29DE9568427B}"/>
    <hyperlink ref="R7" r:id="rId15" xr:uid="{48E184D9-340E-4C1D-B9C1-1A4B0F54D4F6}"/>
    <hyperlink ref="R8" r:id="rId16" xr:uid="{EB8D490B-B632-478A-A310-5A1EB53EEE67}"/>
    <hyperlink ref="R11" r:id="rId17" xr:uid="{FE8AB40E-18C0-4F68-B1DF-182893298F76}"/>
    <hyperlink ref="Q14" r:id="rId18" xr:uid="{686A5293-5639-405D-A543-FFBABB9D0B1B}"/>
    <hyperlink ref="R14" r:id="rId19" xr:uid="{26A688AF-CD29-4E01-9916-2E2700036FFF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0B875-AA1B-48D0-B8DC-6EEBF0698B5F}">
  <dimension ref="A1:W30"/>
  <sheetViews>
    <sheetView workbookViewId="0">
      <selection sqref="A1:R1"/>
    </sheetView>
  </sheetViews>
  <sheetFormatPr defaultColWidth="18.28515625" defaultRowHeight="11.25" x14ac:dyDescent="0.2"/>
  <cols>
    <col min="1" max="1" width="7.140625" style="80" customWidth="1"/>
    <col min="2" max="2" width="17.85546875" style="1" customWidth="1"/>
    <col min="3" max="3" width="10.140625" style="1" customWidth="1"/>
    <col min="4" max="4" width="12.85546875" style="1" customWidth="1"/>
    <col min="5" max="5" width="11.28515625" style="1" customWidth="1"/>
    <col min="6" max="6" width="11" style="1" customWidth="1"/>
    <col min="7" max="7" width="8.42578125" style="1" customWidth="1"/>
    <col min="8" max="8" width="10.5703125" style="81" customWidth="1"/>
    <col min="9" max="9" width="7.140625" style="81" customWidth="1"/>
    <col min="10" max="10" width="11" style="81" customWidth="1"/>
    <col min="11" max="11" width="7.42578125" style="1" customWidth="1"/>
    <col min="12" max="12" width="10.140625" style="1" customWidth="1"/>
    <col min="13" max="13" width="10.85546875" style="1" customWidth="1"/>
    <col min="14" max="14" width="11.7109375" style="1" customWidth="1"/>
    <col min="15" max="15" width="12.140625" style="1" customWidth="1"/>
    <col min="16" max="16" width="14.42578125" style="1" customWidth="1"/>
    <col min="17" max="17" width="44" style="1" customWidth="1"/>
    <col min="18" max="18" width="12.28515625" style="1" customWidth="1"/>
    <col min="19" max="19" width="3.7109375" style="1" customWidth="1"/>
    <col min="20" max="20" width="11.7109375" style="1" customWidth="1"/>
    <col min="21" max="21" width="9.140625" style="1" customWidth="1"/>
    <col min="22" max="22" width="10" style="1" customWidth="1"/>
    <col min="23" max="23" width="8.5703125" style="1" customWidth="1"/>
    <col min="24" max="256" width="18.28515625" style="1"/>
    <col min="257" max="257" width="5.28515625" style="1" customWidth="1"/>
    <col min="258" max="258" width="16.7109375" style="1" customWidth="1"/>
    <col min="259" max="259" width="8.42578125" style="1" customWidth="1"/>
    <col min="260" max="260" width="12.85546875" style="1" customWidth="1"/>
    <col min="261" max="261" width="11.28515625" style="1" customWidth="1"/>
    <col min="262" max="262" width="11" style="1" customWidth="1"/>
    <col min="263" max="263" width="8.42578125" style="1" customWidth="1"/>
    <col min="264" max="264" width="8.85546875" style="1" customWidth="1"/>
    <col min="265" max="265" width="7.140625" style="1" customWidth="1"/>
    <col min="266" max="266" width="5.7109375" style="1" customWidth="1"/>
    <col min="267" max="267" width="4" style="1" customWidth="1"/>
    <col min="268" max="268" width="7.7109375" style="1" customWidth="1"/>
    <col min="269" max="269" width="8.140625" style="1" customWidth="1"/>
    <col min="270" max="270" width="10.42578125" style="1" customWidth="1"/>
    <col min="271" max="271" width="12.140625" style="1" customWidth="1"/>
    <col min="272" max="272" width="14.42578125" style="1" customWidth="1"/>
    <col min="273" max="273" width="28.5703125" style="1" customWidth="1"/>
    <col min="274" max="274" width="12.28515625" style="1" customWidth="1"/>
    <col min="275" max="275" width="3.7109375" style="1" customWidth="1"/>
    <col min="276" max="276" width="11.7109375" style="1" customWidth="1"/>
    <col min="277" max="277" width="9.140625" style="1" customWidth="1"/>
    <col min="278" max="278" width="8.85546875" style="1" customWidth="1"/>
    <col min="279" max="279" width="8.5703125" style="1" customWidth="1"/>
    <col min="280" max="512" width="18.28515625" style="1"/>
    <col min="513" max="513" width="5.28515625" style="1" customWidth="1"/>
    <col min="514" max="514" width="16.7109375" style="1" customWidth="1"/>
    <col min="515" max="515" width="8.42578125" style="1" customWidth="1"/>
    <col min="516" max="516" width="12.85546875" style="1" customWidth="1"/>
    <col min="517" max="517" width="11.28515625" style="1" customWidth="1"/>
    <col min="518" max="518" width="11" style="1" customWidth="1"/>
    <col min="519" max="519" width="8.42578125" style="1" customWidth="1"/>
    <col min="520" max="520" width="8.85546875" style="1" customWidth="1"/>
    <col min="521" max="521" width="7.140625" style="1" customWidth="1"/>
    <col min="522" max="522" width="5.7109375" style="1" customWidth="1"/>
    <col min="523" max="523" width="4" style="1" customWidth="1"/>
    <col min="524" max="524" width="7.7109375" style="1" customWidth="1"/>
    <col min="525" max="525" width="8.140625" style="1" customWidth="1"/>
    <col min="526" max="526" width="10.42578125" style="1" customWidth="1"/>
    <col min="527" max="527" width="12.140625" style="1" customWidth="1"/>
    <col min="528" max="528" width="14.42578125" style="1" customWidth="1"/>
    <col min="529" max="529" width="28.5703125" style="1" customWidth="1"/>
    <col min="530" max="530" width="12.28515625" style="1" customWidth="1"/>
    <col min="531" max="531" width="3.7109375" style="1" customWidth="1"/>
    <col min="532" max="532" width="11.7109375" style="1" customWidth="1"/>
    <col min="533" max="533" width="9.140625" style="1" customWidth="1"/>
    <col min="534" max="534" width="8.85546875" style="1" customWidth="1"/>
    <col min="535" max="535" width="8.5703125" style="1" customWidth="1"/>
    <col min="536" max="768" width="18.28515625" style="1"/>
    <col min="769" max="769" width="5.28515625" style="1" customWidth="1"/>
    <col min="770" max="770" width="16.7109375" style="1" customWidth="1"/>
    <col min="771" max="771" width="8.42578125" style="1" customWidth="1"/>
    <col min="772" max="772" width="12.85546875" style="1" customWidth="1"/>
    <col min="773" max="773" width="11.28515625" style="1" customWidth="1"/>
    <col min="774" max="774" width="11" style="1" customWidth="1"/>
    <col min="775" max="775" width="8.42578125" style="1" customWidth="1"/>
    <col min="776" max="776" width="8.85546875" style="1" customWidth="1"/>
    <col min="777" max="777" width="7.140625" style="1" customWidth="1"/>
    <col min="778" max="778" width="5.7109375" style="1" customWidth="1"/>
    <col min="779" max="779" width="4" style="1" customWidth="1"/>
    <col min="780" max="780" width="7.7109375" style="1" customWidth="1"/>
    <col min="781" max="781" width="8.140625" style="1" customWidth="1"/>
    <col min="782" max="782" width="10.42578125" style="1" customWidth="1"/>
    <col min="783" max="783" width="12.140625" style="1" customWidth="1"/>
    <col min="784" max="784" width="14.42578125" style="1" customWidth="1"/>
    <col min="785" max="785" width="28.5703125" style="1" customWidth="1"/>
    <col min="786" max="786" width="12.28515625" style="1" customWidth="1"/>
    <col min="787" max="787" width="3.7109375" style="1" customWidth="1"/>
    <col min="788" max="788" width="11.7109375" style="1" customWidth="1"/>
    <col min="789" max="789" width="9.140625" style="1" customWidth="1"/>
    <col min="790" max="790" width="8.85546875" style="1" customWidth="1"/>
    <col min="791" max="791" width="8.5703125" style="1" customWidth="1"/>
    <col min="792" max="1024" width="18.28515625" style="1"/>
    <col min="1025" max="1025" width="5.28515625" style="1" customWidth="1"/>
    <col min="1026" max="1026" width="16.7109375" style="1" customWidth="1"/>
    <col min="1027" max="1027" width="8.42578125" style="1" customWidth="1"/>
    <col min="1028" max="1028" width="12.85546875" style="1" customWidth="1"/>
    <col min="1029" max="1029" width="11.28515625" style="1" customWidth="1"/>
    <col min="1030" max="1030" width="11" style="1" customWidth="1"/>
    <col min="1031" max="1031" width="8.42578125" style="1" customWidth="1"/>
    <col min="1032" max="1032" width="8.85546875" style="1" customWidth="1"/>
    <col min="1033" max="1033" width="7.140625" style="1" customWidth="1"/>
    <col min="1034" max="1034" width="5.7109375" style="1" customWidth="1"/>
    <col min="1035" max="1035" width="4" style="1" customWidth="1"/>
    <col min="1036" max="1036" width="7.7109375" style="1" customWidth="1"/>
    <col min="1037" max="1037" width="8.140625" style="1" customWidth="1"/>
    <col min="1038" max="1038" width="10.42578125" style="1" customWidth="1"/>
    <col min="1039" max="1039" width="12.140625" style="1" customWidth="1"/>
    <col min="1040" max="1040" width="14.42578125" style="1" customWidth="1"/>
    <col min="1041" max="1041" width="28.5703125" style="1" customWidth="1"/>
    <col min="1042" max="1042" width="12.28515625" style="1" customWidth="1"/>
    <col min="1043" max="1043" width="3.7109375" style="1" customWidth="1"/>
    <col min="1044" max="1044" width="11.7109375" style="1" customWidth="1"/>
    <col min="1045" max="1045" width="9.140625" style="1" customWidth="1"/>
    <col min="1046" max="1046" width="8.85546875" style="1" customWidth="1"/>
    <col min="1047" max="1047" width="8.5703125" style="1" customWidth="1"/>
    <col min="1048" max="1280" width="18.28515625" style="1"/>
    <col min="1281" max="1281" width="5.28515625" style="1" customWidth="1"/>
    <col min="1282" max="1282" width="16.7109375" style="1" customWidth="1"/>
    <col min="1283" max="1283" width="8.42578125" style="1" customWidth="1"/>
    <col min="1284" max="1284" width="12.85546875" style="1" customWidth="1"/>
    <col min="1285" max="1285" width="11.28515625" style="1" customWidth="1"/>
    <col min="1286" max="1286" width="11" style="1" customWidth="1"/>
    <col min="1287" max="1287" width="8.42578125" style="1" customWidth="1"/>
    <col min="1288" max="1288" width="8.85546875" style="1" customWidth="1"/>
    <col min="1289" max="1289" width="7.140625" style="1" customWidth="1"/>
    <col min="1290" max="1290" width="5.7109375" style="1" customWidth="1"/>
    <col min="1291" max="1291" width="4" style="1" customWidth="1"/>
    <col min="1292" max="1292" width="7.7109375" style="1" customWidth="1"/>
    <col min="1293" max="1293" width="8.140625" style="1" customWidth="1"/>
    <col min="1294" max="1294" width="10.42578125" style="1" customWidth="1"/>
    <col min="1295" max="1295" width="12.140625" style="1" customWidth="1"/>
    <col min="1296" max="1296" width="14.42578125" style="1" customWidth="1"/>
    <col min="1297" max="1297" width="28.5703125" style="1" customWidth="1"/>
    <col min="1298" max="1298" width="12.28515625" style="1" customWidth="1"/>
    <col min="1299" max="1299" width="3.7109375" style="1" customWidth="1"/>
    <col min="1300" max="1300" width="11.7109375" style="1" customWidth="1"/>
    <col min="1301" max="1301" width="9.140625" style="1" customWidth="1"/>
    <col min="1302" max="1302" width="8.85546875" style="1" customWidth="1"/>
    <col min="1303" max="1303" width="8.5703125" style="1" customWidth="1"/>
    <col min="1304" max="1536" width="18.28515625" style="1"/>
    <col min="1537" max="1537" width="5.28515625" style="1" customWidth="1"/>
    <col min="1538" max="1538" width="16.7109375" style="1" customWidth="1"/>
    <col min="1539" max="1539" width="8.42578125" style="1" customWidth="1"/>
    <col min="1540" max="1540" width="12.85546875" style="1" customWidth="1"/>
    <col min="1541" max="1541" width="11.28515625" style="1" customWidth="1"/>
    <col min="1542" max="1542" width="11" style="1" customWidth="1"/>
    <col min="1543" max="1543" width="8.42578125" style="1" customWidth="1"/>
    <col min="1544" max="1544" width="8.85546875" style="1" customWidth="1"/>
    <col min="1545" max="1545" width="7.140625" style="1" customWidth="1"/>
    <col min="1546" max="1546" width="5.7109375" style="1" customWidth="1"/>
    <col min="1547" max="1547" width="4" style="1" customWidth="1"/>
    <col min="1548" max="1548" width="7.7109375" style="1" customWidth="1"/>
    <col min="1549" max="1549" width="8.140625" style="1" customWidth="1"/>
    <col min="1550" max="1550" width="10.42578125" style="1" customWidth="1"/>
    <col min="1551" max="1551" width="12.140625" style="1" customWidth="1"/>
    <col min="1552" max="1552" width="14.42578125" style="1" customWidth="1"/>
    <col min="1553" max="1553" width="28.5703125" style="1" customWidth="1"/>
    <col min="1554" max="1554" width="12.28515625" style="1" customWidth="1"/>
    <col min="1555" max="1555" width="3.7109375" style="1" customWidth="1"/>
    <col min="1556" max="1556" width="11.7109375" style="1" customWidth="1"/>
    <col min="1557" max="1557" width="9.140625" style="1" customWidth="1"/>
    <col min="1558" max="1558" width="8.85546875" style="1" customWidth="1"/>
    <col min="1559" max="1559" width="8.5703125" style="1" customWidth="1"/>
    <col min="1560" max="1792" width="18.28515625" style="1"/>
    <col min="1793" max="1793" width="5.28515625" style="1" customWidth="1"/>
    <col min="1794" max="1794" width="16.7109375" style="1" customWidth="1"/>
    <col min="1795" max="1795" width="8.42578125" style="1" customWidth="1"/>
    <col min="1796" max="1796" width="12.85546875" style="1" customWidth="1"/>
    <col min="1797" max="1797" width="11.28515625" style="1" customWidth="1"/>
    <col min="1798" max="1798" width="11" style="1" customWidth="1"/>
    <col min="1799" max="1799" width="8.42578125" style="1" customWidth="1"/>
    <col min="1800" max="1800" width="8.85546875" style="1" customWidth="1"/>
    <col min="1801" max="1801" width="7.140625" style="1" customWidth="1"/>
    <col min="1802" max="1802" width="5.7109375" style="1" customWidth="1"/>
    <col min="1803" max="1803" width="4" style="1" customWidth="1"/>
    <col min="1804" max="1804" width="7.7109375" style="1" customWidth="1"/>
    <col min="1805" max="1805" width="8.140625" style="1" customWidth="1"/>
    <col min="1806" max="1806" width="10.42578125" style="1" customWidth="1"/>
    <col min="1807" max="1807" width="12.140625" style="1" customWidth="1"/>
    <col min="1808" max="1808" width="14.42578125" style="1" customWidth="1"/>
    <col min="1809" max="1809" width="28.5703125" style="1" customWidth="1"/>
    <col min="1810" max="1810" width="12.28515625" style="1" customWidth="1"/>
    <col min="1811" max="1811" width="3.7109375" style="1" customWidth="1"/>
    <col min="1812" max="1812" width="11.7109375" style="1" customWidth="1"/>
    <col min="1813" max="1813" width="9.140625" style="1" customWidth="1"/>
    <col min="1814" max="1814" width="8.85546875" style="1" customWidth="1"/>
    <col min="1815" max="1815" width="8.5703125" style="1" customWidth="1"/>
    <col min="1816" max="2048" width="18.28515625" style="1"/>
    <col min="2049" max="2049" width="5.28515625" style="1" customWidth="1"/>
    <col min="2050" max="2050" width="16.7109375" style="1" customWidth="1"/>
    <col min="2051" max="2051" width="8.42578125" style="1" customWidth="1"/>
    <col min="2052" max="2052" width="12.85546875" style="1" customWidth="1"/>
    <col min="2053" max="2053" width="11.28515625" style="1" customWidth="1"/>
    <col min="2054" max="2054" width="11" style="1" customWidth="1"/>
    <col min="2055" max="2055" width="8.42578125" style="1" customWidth="1"/>
    <col min="2056" max="2056" width="8.85546875" style="1" customWidth="1"/>
    <col min="2057" max="2057" width="7.140625" style="1" customWidth="1"/>
    <col min="2058" max="2058" width="5.7109375" style="1" customWidth="1"/>
    <col min="2059" max="2059" width="4" style="1" customWidth="1"/>
    <col min="2060" max="2060" width="7.7109375" style="1" customWidth="1"/>
    <col min="2061" max="2061" width="8.140625" style="1" customWidth="1"/>
    <col min="2062" max="2062" width="10.42578125" style="1" customWidth="1"/>
    <col min="2063" max="2063" width="12.140625" style="1" customWidth="1"/>
    <col min="2064" max="2064" width="14.42578125" style="1" customWidth="1"/>
    <col min="2065" max="2065" width="28.5703125" style="1" customWidth="1"/>
    <col min="2066" max="2066" width="12.28515625" style="1" customWidth="1"/>
    <col min="2067" max="2067" width="3.7109375" style="1" customWidth="1"/>
    <col min="2068" max="2068" width="11.7109375" style="1" customWidth="1"/>
    <col min="2069" max="2069" width="9.140625" style="1" customWidth="1"/>
    <col min="2070" max="2070" width="8.85546875" style="1" customWidth="1"/>
    <col min="2071" max="2071" width="8.5703125" style="1" customWidth="1"/>
    <col min="2072" max="2304" width="18.28515625" style="1"/>
    <col min="2305" max="2305" width="5.28515625" style="1" customWidth="1"/>
    <col min="2306" max="2306" width="16.7109375" style="1" customWidth="1"/>
    <col min="2307" max="2307" width="8.42578125" style="1" customWidth="1"/>
    <col min="2308" max="2308" width="12.85546875" style="1" customWidth="1"/>
    <col min="2309" max="2309" width="11.28515625" style="1" customWidth="1"/>
    <col min="2310" max="2310" width="11" style="1" customWidth="1"/>
    <col min="2311" max="2311" width="8.42578125" style="1" customWidth="1"/>
    <col min="2312" max="2312" width="8.85546875" style="1" customWidth="1"/>
    <col min="2313" max="2313" width="7.140625" style="1" customWidth="1"/>
    <col min="2314" max="2314" width="5.7109375" style="1" customWidth="1"/>
    <col min="2315" max="2315" width="4" style="1" customWidth="1"/>
    <col min="2316" max="2316" width="7.7109375" style="1" customWidth="1"/>
    <col min="2317" max="2317" width="8.140625" style="1" customWidth="1"/>
    <col min="2318" max="2318" width="10.42578125" style="1" customWidth="1"/>
    <col min="2319" max="2319" width="12.140625" style="1" customWidth="1"/>
    <col min="2320" max="2320" width="14.42578125" style="1" customWidth="1"/>
    <col min="2321" max="2321" width="28.5703125" style="1" customWidth="1"/>
    <col min="2322" max="2322" width="12.28515625" style="1" customWidth="1"/>
    <col min="2323" max="2323" width="3.7109375" style="1" customWidth="1"/>
    <col min="2324" max="2324" width="11.7109375" style="1" customWidth="1"/>
    <col min="2325" max="2325" width="9.140625" style="1" customWidth="1"/>
    <col min="2326" max="2326" width="8.85546875" style="1" customWidth="1"/>
    <col min="2327" max="2327" width="8.5703125" style="1" customWidth="1"/>
    <col min="2328" max="2560" width="18.28515625" style="1"/>
    <col min="2561" max="2561" width="5.28515625" style="1" customWidth="1"/>
    <col min="2562" max="2562" width="16.7109375" style="1" customWidth="1"/>
    <col min="2563" max="2563" width="8.42578125" style="1" customWidth="1"/>
    <col min="2564" max="2564" width="12.85546875" style="1" customWidth="1"/>
    <col min="2565" max="2565" width="11.28515625" style="1" customWidth="1"/>
    <col min="2566" max="2566" width="11" style="1" customWidth="1"/>
    <col min="2567" max="2567" width="8.42578125" style="1" customWidth="1"/>
    <col min="2568" max="2568" width="8.85546875" style="1" customWidth="1"/>
    <col min="2569" max="2569" width="7.140625" style="1" customWidth="1"/>
    <col min="2570" max="2570" width="5.7109375" style="1" customWidth="1"/>
    <col min="2571" max="2571" width="4" style="1" customWidth="1"/>
    <col min="2572" max="2572" width="7.7109375" style="1" customWidth="1"/>
    <col min="2573" max="2573" width="8.140625" style="1" customWidth="1"/>
    <col min="2574" max="2574" width="10.42578125" style="1" customWidth="1"/>
    <col min="2575" max="2575" width="12.140625" style="1" customWidth="1"/>
    <col min="2576" max="2576" width="14.42578125" style="1" customWidth="1"/>
    <col min="2577" max="2577" width="28.5703125" style="1" customWidth="1"/>
    <col min="2578" max="2578" width="12.28515625" style="1" customWidth="1"/>
    <col min="2579" max="2579" width="3.7109375" style="1" customWidth="1"/>
    <col min="2580" max="2580" width="11.7109375" style="1" customWidth="1"/>
    <col min="2581" max="2581" width="9.140625" style="1" customWidth="1"/>
    <col min="2582" max="2582" width="8.85546875" style="1" customWidth="1"/>
    <col min="2583" max="2583" width="8.5703125" style="1" customWidth="1"/>
    <col min="2584" max="2816" width="18.28515625" style="1"/>
    <col min="2817" max="2817" width="5.28515625" style="1" customWidth="1"/>
    <col min="2818" max="2818" width="16.7109375" style="1" customWidth="1"/>
    <col min="2819" max="2819" width="8.42578125" style="1" customWidth="1"/>
    <col min="2820" max="2820" width="12.85546875" style="1" customWidth="1"/>
    <col min="2821" max="2821" width="11.28515625" style="1" customWidth="1"/>
    <col min="2822" max="2822" width="11" style="1" customWidth="1"/>
    <col min="2823" max="2823" width="8.42578125" style="1" customWidth="1"/>
    <col min="2824" max="2824" width="8.85546875" style="1" customWidth="1"/>
    <col min="2825" max="2825" width="7.140625" style="1" customWidth="1"/>
    <col min="2826" max="2826" width="5.7109375" style="1" customWidth="1"/>
    <col min="2827" max="2827" width="4" style="1" customWidth="1"/>
    <col min="2828" max="2828" width="7.7109375" style="1" customWidth="1"/>
    <col min="2829" max="2829" width="8.140625" style="1" customWidth="1"/>
    <col min="2830" max="2830" width="10.42578125" style="1" customWidth="1"/>
    <col min="2831" max="2831" width="12.140625" style="1" customWidth="1"/>
    <col min="2832" max="2832" width="14.42578125" style="1" customWidth="1"/>
    <col min="2833" max="2833" width="28.5703125" style="1" customWidth="1"/>
    <col min="2834" max="2834" width="12.28515625" style="1" customWidth="1"/>
    <col min="2835" max="2835" width="3.7109375" style="1" customWidth="1"/>
    <col min="2836" max="2836" width="11.7109375" style="1" customWidth="1"/>
    <col min="2837" max="2837" width="9.140625" style="1" customWidth="1"/>
    <col min="2838" max="2838" width="8.85546875" style="1" customWidth="1"/>
    <col min="2839" max="2839" width="8.5703125" style="1" customWidth="1"/>
    <col min="2840" max="3072" width="18.28515625" style="1"/>
    <col min="3073" max="3073" width="5.28515625" style="1" customWidth="1"/>
    <col min="3074" max="3074" width="16.7109375" style="1" customWidth="1"/>
    <col min="3075" max="3075" width="8.42578125" style="1" customWidth="1"/>
    <col min="3076" max="3076" width="12.85546875" style="1" customWidth="1"/>
    <col min="3077" max="3077" width="11.28515625" style="1" customWidth="1"/>
    <col min="3078" max="3078" width="11" style="1" customWidth="1"/>
    <col min="3079" max="3079" width="8.42578125" style="1" customWidth="1"/>
    <col min="3080" max="3080" width="8.85546875" style="1" customWidth="1"/>
    <col min="3081" max="3081" width="7.140625" style="1" customWidth="1"/>
    <col min="3082" max="3082" width="5.7109375" style="1" customWidth="1"/>
    <col min="3083" max="3083" width="4" style="1" customWidth="1"/>
    <col min="3084" max="3084" width="7.7109375" style="1" customWidth="1"/>
    <col min="3085" max="3085" width="8.140625" style="1" customWidth="1"/>
    <col min="3086" max="3086" width="10.42578125" style="1" customWidth="1"/>
    <col min="3087" max="3087" width="12.140625" style="1" customWidth="1"/>
    <col min="3088" max="3088" width="14.42578125" style="1" customWidth="1"/>
    <col min="3089" max="3089" width="28.5703125" style="1" customWidth="1"/>
    <col min="3090" max="3090" width="12.28515625" style="1" customWidth="1"/>
    <col min="3091" max="3091" width="3.7109375" style="1" customWidth="1"/>
    <col min="3092" max="3092" width="11.7109375" style="1" customWidth="1"/>
    <col min="3093" max="3093" width="9.140625" style="1" customWidth="1"/>
    <col min="3094" max="3094" width="8.85546875" style="1" customWidth="1"/>
    <col min="3095" max="3095" width="8.5703125" style="1" customWidth="1"/>
    <col min="3096" max="3328" width="18.28515625" style="1"/>
    <col min="3329" max="3329" width="5.28515625" style="1" customWidth="1"/>
    <col min="3330" max="3330" width="16.7109375" style="1" customWidth="1"/>
    <col min="3331" max="3331" width="8.42578125" style="1" customWidth="1"/>
    <col min="3332" max="3332" width="12.85546875" style="1" customWidth="1"/>
    <col min="3333" max="3333" width="11.28515625" style="1" customWidth="1"/>
    <col min="3334" max="3334" width="11" style="1" customWidth="1"/>
    <col min="3335" max="3335" width="8.42578125" style="1" customWidth="1"/>
    <col min="3336" max="3336" width="8.85546875" style="1" customWidth="1"/>
    <col min="3337" max="3337" width="7.140625" style="1" customWidth="1"/>
    <col min="3338" max="3338" width="5.7109375" style="1" customWidth="1"/>
    <col min="3339" max="3339" width="4" style="1" customWidth="1"/>
    <col min="3340" max="3340" width="7.7109375" style="1" customWidth="1"/>
    <col min="3341" max="3341" width="8.140625" style="1" customWidth="1"/>
    <col min="3342" max="3342" width="10.42578125" style="1" customWidth="1"/>
    <col min="3343" max="3343" width="12.140625" style="1" customWidth="1"/>
    <col min="3344" max="3344" width="14.42578125" style="1" customWidth="1"/>
    <col min="3345" max="3345" width="28.5703125" style="1" customWidth="1"/>
    <col min="3346" max="3346" width="12.28515625" style="1" customWidth="1"/>
    <col min="3347" max="3347" width="3.7109375" style="1" customWidth="1"/>
    <col min="3348" max="3348" width="11.7109375" style="1" customWidth="1"/>
    <col min="3349" max="3349" width="9.140625" style="1" customWidth="1"/>
    <col min="3350" max="3350" width="8.85546875" style="1" customWidth="1"/>
    <col min="3351" max="3351" width="8.5703125" style="1" customWidth="1"/>
    <col min="3352" max="3584" width="18.28515625" style="1"/>
    <col min="3585" max="3585" width="5.28515625" style="1" customWidth="1"/>
    <col min="3586" max="3586" width="16.7109375" style="1" customWidth="1"/>
    <col min="3587" max="3587" width="8.42578125" style="1" customWidth="1"/>
    <col min="3588" max="3588" width="12.85546875" style="1" customWidth="1"/>
    <col min="3589" max="3589" width="11.28515625" style="1" customWidth="1"/>
    <col min="3590" max="3590" width="11" style="1" customWidth="1"/>
    <col min="3591" max="3591" width="8.42578125" style="1" customWidth="1"/>
    <col min="3592" max="3592" width="8.85546875" style="1" customWidth="1"/>
    <col min="3593" max="3593" width="7.140625" style="1" customWidth="1"/>
    <col min="3594" max="3594" width="5.7109375" style="1" customWidth="1"/>
    <col min="3595" max="3595" width="4" style="1" customWidth="1"/>
    <col min="3596" max="3596" width="7.7109375" style="1" customWidth="1"/>
    <col min="3597" max="3597" width="8.140625" style="1" customWidth="1"/>
    <col min="3598" max="3598" width="10.42578125" style="1" customWidth="1"/>
    <col min="3599" max="3599" width="12.140625" style="1" customWidth="1"/>
    <col min="3600" max="3600" width="14.42578125" style="1" customWidth="1"/>
    <col min="3601" max="3601" width="28.5703125" style="1" customWidth="1"/>
    <col min="3602" max="3602" width="12.28515625" style="1" customWidth="1"/>
    <col min="3603" max="3603" width="3.7109375" style="1" customWidth="1"/>
    <col min="3604" max="3604" width="11.7109375" style="1" customWidth="1"/>
    <col min="3605" max="3605" width="9.140625" style="1" customWidth="1"/>
    <col min="3606" max="3606" width="8.85546875" style="1" customWidth="1"/>
    <col min="3607" max="3607" width="8.5703125" style="1" customWidth="1"/>
    <col min="3608" max="3840" width="18.28515625" style="1"/>
    <col min="3841" max="3841" width="5.28515625" style="1" customWidth="1"/>
    <col min="3842" max="3842" width="16.7109375" style="1" customWidth="1"/>
    <col min="3843" max="3843" width="8.42578125" style="1" customWidth="1"/>
    <col min="3844" max="3844" width="12.85546875" style="1" customWidth="1"/>
    <col min="3845" max="3845" width="11.28515625" style="1" customWidth="1"/>
    <col min="3846" max="3846" width="11" style="1" customWidth="1"/>
    <col min="3847" max="3847" width="8.42578125" style="1" customWidth="1"/>
    <col min="3848" max="3848" width="8.85546875" style="1" customWidth="1"/>
    <col min="3849" max="3849" width="7.140625" style="1" customWidth="1"/>
    <col min="3850" max="3850" width="5.7109375" style="1" customWidth="1"/>
    <col min="3851" max="3851" width="4" style="1" customWidth="1"/>
    <col min="3852" max="3852" width="7.7109375" style="1" customWidth="1"/>
    <col min="3853" max="3853" width="8.140625" style="1" customWidth="1"/>
    <col min="3854" max="3854" width="10.42578125" style="1" customWidth="1"/>
    <col min="3855" max="3855" width="12.140625" style="1" customWidth="1"/>
    <col min="3856" max="3856" width="14.42578125" style="1" customWidth="1"/>
    <col min="3857" max="3857" width="28.5703125" style="1" customWidth="1"/>
    <col min="3858" max="3858" width="12.28515625" style="1" customWidth="1"/>
    <col min="3859" max="3859" width="3.7109375" style="1" customWidth="1"/>
    <col min="3860" max="3860" width="11.7109375" style="1" customWidth="1"/>
    <col min="3861" max="3861" width="9.140625" style="1" customWidth="1"/>
    <col min="3862" max="3862" width="8.85546875" style="1" customWidth="1"/>
    <col min="3863" max="3863" width="8.5703125" style="1" customWidth="1"/>
    <col min="3864" max="4096" width="18.28515625" style="1"/>
    <col min="4097" max="4097" width="5.28515625" style="1" customWidth="1"/>
    <col min="4098" max="4098" width="16.7109375" style="1" customWidth="1"/>
    <col min="4099" max="4099" width="8.42578125" style="1" customWidth="1"/>
    <col min="4100" max="4100" width="12.85546875" style="1" customWidth="1"/>
    <col min="4101" max="4101" width="11.28515625" style="1" customWidth="1"/>
    <col min="4102" max="4102" width="11" style="1" customWidth="1"/>
    <col min="4103" max="4103" width="8.42578125" style="1" customWidth="1"/>
    <col min="4104" max="4104" width="8.85546875" style="1" customWidth="1"/>
    <col min="4105" max="4105" width="7.140625" style="1" customWidth="1"/>
    <col min="4106" max="4106" width="5.7109375" style="1" customWidth="1"/>
    <col min="4107" max="4107" width="4" style="1" customWidth="1"/>
    <col min="4108" max="4108" width="7.7109375" style="1" customWidth="1"/>
    <col min="4109" max="4109" width="8.140625" style="1" customWidth="1"/>
    <col min="4110" max="4110" width="10.42578125" style="1" customWidth="1"/>
    <col min="4111" max="4111" width="12.140625" style="1" customWidth="1"/>
    <col min="4112" max="4112" width="14.42578125" style="1" customWidth="1"/>
    <col min="4113" max="4113" width="28.5703125" style="1" customWidth="1"/>
    <col min="4114" max="4114" width="12.28515625" style="1" customWidth="1"/>
    <col min="4115" max="4115" width="3.7109375" style="1" customWidth="1"/>
    <col min="4116" max="4116" width="11.7109375" style="1" customWidth="1"/>
    <col min="4117" max="4117" width="9.140625" style="1" customWidth="1"/>
    <col min="4118" max="4118" width="8.85546875" style="1" customWidth="1"/>
    <col min="4119" max="4119" width="8.5703125" style="1" customWidth="1"/>
    <col min="4120" max="4352" width="18.28515625" style="1"/>
    <col min="4353" max="4353" width="5.28515625" style="1" customWidth="1"/>
    <col min="4354" max="4354" width="16.7109375" style="1" customWidth="1"/>
    <col min="4355" max="4355" width="8.42578125" style="1" customWidth="1"/>
    <col min="4356" max="4356" width="12.85546875" style="1" customWidth="1"/>
    <col min="4357" max="4357" width="11.28515625" style="1" customWidth="1"/>
    <col min="4358" max="4358" width="11" style="1" customWidth="1"/>
    <col min="4359" max="4359" width="8.42578125" style="1" customWidth="1"/>
    <col min="4360" max="4360" width="8.85546875" style="1" customWidth="1"/>
    <col min="4361" max="4361" width="7.140625" style="1" customWidth="1"/>
    <col min="4362" max="4362" width="5.7109375" style="1" customWidth="1"/>
    <col min="4363" max="4363" width="4" style="1" customWidth="1"/>
    <col min="4364" max="4364" width="7.7109375" style="1" customWidth="1"/>
    <col min="4365" max="4365" width="8.140625" style="1" customWidth="1"/>
    <col min="4366" max="4366" width="10.42578125" style="1" customWidth="1"/>
    <col min="4367" max="4367" width="12.140625" style="1" customWidth="1"/>
    <col min="4368" max="4368" width="14.42578125" style="1" customWidth="1"/>
    <col min="4369" max="4369" width="28.5703125" style="1" customWidth="1"/>
    <col min="4370" max="4370" width="12.28515625" style="1" customWidth="1"/>
    <col min="4371" max="4371" width="3.7109375" style="1" customWidth="1"/>
    <col min="4372" max="4372" width="11.7109375" style="1" customWidth="1"/>
    <col min="4373" max="4373" width="9.140625" style="1" customWidth="1"/>
    <col min="4374" max="4374" width="8.85546875" style="1" customWidth="1"/>
    <col min="4375" max="4375" width="8.5703125" style="1" customWidth="1"/>
    <col min="4376" max="4608" width="18.28515625" style="1"/>
    <col min="4609" max="4609" width="5.28515625" style="1" customWidth="1"/>
    <col min="4610" max="4610" width="16.7109375" style="1" customWidth="1"/>
    <col min="4611" max="4611" width="8.42578125" style="1" customWidth="1"/>
    <col min="4612" max="4612" width="12.85546875" style="1" customWidth="1"/>
    <col min="4613" max="4613" width="11.28515625" style="1" customWidth="1"/>
    <col min="4614" max="4614" width="11" style="1" customWidth="1"/>
    <col min="4615" max="4615" width="8.42578125" style="1" customWidth="1"/>
    <col min="4616" max="4616" width="8.85546875" style="1" customWidth="1"/>
    <col min="4617" max="4617" width="7.140625" style="1" customWidth="1"/>
    <col min="4618" max="4618" width="5.7109375" style="1" customWidth="1"/>
    <col min="4619" max="4619" width="4" style="1" customWidth="1"/>
    <col min="4620" max="4620" width="7.7109375" style="1" customWidth="1"/>
    <col min="4621" max="4621" width="8.140625" style="1" customWidth="1"/>
    <col min="4622" max="4622" width="10.42578125" style="1" customWidth="1"/>
    <col min="4623" max="4623" width="12.140625" style="1" customWidth="1"/>
    <col min="4624" max="4624" width="14.42578125" style="1" customWidth="1"/>
    <col min="4625" max="4625" width="28.5703125" style="1" customWidth="1"/>
    <col min="4626" max="4626" width="12.28515625" style="1" customWidth="1"/>
    <col min="4627" max="4627" width="3.7109375" style="1" customWidth="1"/>
    <col min="4628" max="4628" width="11.7109375" style="1" customWidth="1"/>
    <col min="4629" max="4629" width="9.140625" style="1" customWidth="1"/>
    <col min="4630" max="4630" width="8.85546875" style="1" customWidth="1"/>
    <col min="4631" max="4631" width="8.5703125" style="1" customWidth="1"/>
    <col min="4632" max="4864" width="18.28515625" style="1"/>
    <col min="4865" max="4865" width="5.28515625" style="1" customWidth="1"/>
    <col min="4866" max="4866" width="16.7109375" style="1" customWidth="1"/>
    <col min="4867" max="4867" width="8.42578125" style="1" customWidth="1"/>
    <col min="4868" max="4868" width="12.85546875" style="1" customWidth="1"/>
    <col min="4869" max="4869" width="11.28515625" style="1" customWidth="1"/>
    <col min="4870" max="4870" width="11" style="1" customWidth="1"/>
    <col min="4871" max="4871" width="8.42578125" style="1" customWidth="1"/>
    <col min="4872" max="4872" width="8.85546875" style="1" customWidth="1"/>
    <col min="4873" max="4873" width="7.140625" style="1" customWidth="1"/>
    <col min="4874" max="4874" width="5.7109375" style="1" customWidth="1"/>
    <col min="4875" max="4875" width="4" style="1" customWidth="1"/>
    <col min="4876" max="4876" width="7.7109375" style="1" customWidth="1"/>
    <col min="4877" max="4877" width="8.140625" style="1" customWidth="1"/>
    <col min="4878" max="4878" width="10.42578125" style="1" customWidth="1"/>
    <col min="4879" max="4879" width="12.140625" style="1" customWidth="1"/>
    <col min="4880" max="4880" width="14.42578125" style="1" customWidth="1"/>
    <col min="4881" max="4881" width="28.5703125" style="1" customWidth="1"/>
    <col min="4882" max="4882" width="12.28515625" style="1" customWidth="1"/>
    <col min="4883" max="4883" width="3.7109375" style="1" customWidth="1"/>
    <col min="4884" max="4884" width="11.7109375" style="1" customWidth="1"/>
    <col min="4885" max="4885" width="9.140625" style="1" customWidth="1"/>
    <col min="4886" max="4886" width="8.85546875" style="1" customWidth="1"/>
    <col min="4887" max="4887" width="8.5703125" style="1" customWidth="1"/>
    <col min="4888" max="5120" width="18.28515625" style="1"/>
    <col min="5121" max="5121" width="5.28515625" style="1" customWidth="1"/>
    <col min="5122" max="5122" width="16.7109375" style="1" customWidth="1"/>
    <col min="5123" max="5123" width="8.42578125" style="1" customWidth="1"/>
    <col min="5124" max="5124" width="12.85546875" style="1" customWidth="1"/>
    <col min="5125" max="5125" width="11.28515625" style="1" customWidth="1"/>
    <col min="5126" max="5126" width="11" style="1" customWidth="1"/>
    <col min="5127" max="5127" width="8.42578125" style="1" customWidth="1"/>
    <col min="5128" max="5128" width="8.85546875" style="1" customWidth="1"/>
    <col min="5129" max="5129" width="7.140625" style="1" customWidth="1"/>
    <col min="5130" max="5130" width="5.7109375" style="1" customWidth="1"/>
    <col min="5131" max="5131" width="4" style="1" customWidth="1"/>
    <col min="5132" max="5132" width="7.7109375" style="1" customWidth="1"/>
    <col min="5133" max="5133" width="8.140625" style="1" customWidth="1"/>
    <col min="5134" max="5134" width="10.42578125" style="1" customWidth="1"/>
    <col min="5135" max="5135" width="12.140625" style="1" customWidth="1"/>
    <col min="5136" max="5136" width="14.42578125" style="1" customWidth="1"/>
    <col min="5137" max="5137" width="28.5703125" style="1" customWidth="1"/>
    <col min="5138" max="5138" width="12.28515625" style="1" customWidth="1"/>
    <col min="5139" max="5139" width="3.7109375" style="1" customWidth="1"/>
    <col min="5140" max="5140" width="11.7109375" style="1" customWidth="1"/>
    <col min="5141" max="5141" width="9.140625" style="1" customWidth="1"/>
    <col min="5142" max="5142" width="8.85546875" style="1" customWidth="1"/>
    <col min="5143" max="5143" width="8.5703125" style="1" customWidth="1"/>
    <col min="5144" max="5376" width="18.28515625" style="1"/>
    <col min="5377" max="5377" width="5.28515625" style="1" customWidth="1"/>
    <col min="5378" max="5378" width="16.7109375" style="1" customWidth="1"/>
    <col min="5379" max="5379" width="8.42578125" style="1" customWidth="1"/>
    <col min="5380" max="5380" width="12.85546875" style="1" customWidth="1"/>
    <col min="5381" max="5381" width="11.28515625" style="1" customWidth="1"/>
    <col min="5382" max="5382" width="11" style="1" customWidth="1"/>
    <col min="5383" max="5383" width="8.42578125" style="1" customWidth="1"/>
    <col min="5384" max="5384" width="8.85546875" style="1" customWidth="1"/>
    <col min="5385" max="5385" width="7.140625" style="1" customWidth="1"/>
    <col min="5386" max="5386" width="5.7109375" style="1" customWidth="1"/>
    <col min="5387" max="5387" width="4" style="1" customWidth="1"/>
    <col min="5388" max="5388" width="7.7109375" style="1" customWidth="1"/>
    <col min="5389" max="5389" width="8.140625" style="1" customWidth="1"/>
    <col min="5390" max="5390" width="10.42578125" style="1" customWidth="1"/>
    <col min="5391" max="5391" width="12.140625" style="1" customWidth="1"/>
    <col min="5392" max="5392" width="14.42578125" style="1" customWidth="1"/>
    <col min="5393" max="5393" width="28.5703125" style="1" customWidth="1"/>
    <col min="5394" max="5394" width="12.28515625" style="1" customWidth="1"/>
    <col min="5395" max="5395" width="3.7109375" style="1" customWidth="1"/>
    <col min="5396" max="5396" width="11.7109375" style="1" customWidth="1"/>
    <col min="5397" max="5397" width="9.140625" style="1" customWidth="1"/>
    <col min="5398" max="5398" width="8.85546875" style="1" customWidth="1"/>
    <col min="5399" max="5399" width="8.5703125" style="1" customWidth="1"/>
    <col min="5400" max="5632" width="18.28515625" style="1"/>
    <col min="5633" max="5633" width="5.28515625" style="1" customWidth="1"/>
    <col min="5634" max="5634" width="16.7109375" style="1" customWidth="1"/>
    <col min="5635" max="5635" width="8.42578125" style="1" customWidth="1"/>
    <col min="5636" max="5636" width="12.85546875" style="1" customWidth="1"/>
    <col min="5637" max="5637" width="11.28515625" style="1" customWidth="1"/>
    <col min="5638" max="5638" width="11" style="1" customWidth="1"/>
    <col min="5639" max="5639" width="8.42578125" style="1" customWidth="1"/>
    <col min="5640" max="5640" width="8.85546875" style="1" customWidth="1"/>
    <col min="5641" max="5641" width="7.140625" style="1" customWidth="1"/>
    <col min="5642" max="5642" width="5.7109375" style="1" customWidth="1"/>
    <col min="5643" max="5643" width="4" style="1" customWidth="1"/>
    <col min="5644" max="5644" width="7.7109375" style="1" customWidth="1"/>
    <col min="5645" max="5645" width="8.140625" style="1" customWidth="1"/>
    <col min="5646" max="5646" width="10.42578125" style="1" customWidth="1"/>
    <col min="5647" max="5647" width="12.140625" style="1" customWidth="1"/>
    <col min="5648" max="5648" width="14.42578125" style="1" customWidth="1"/>
    <col min="5649" max="5649" width="28.5703125" style="1" customWidth="1"/>
    <col min="5650" max="5650" width="12.28515625" style="1" customWidth="1"/>
    <col min="5651" max="5651" width="3.7109375" style="1" customWidth="1"/>
    <col min="5652" max="5652" width="11.7109375" style="1" customWidth="1"/>
    <col min="5653" max="5653" width="9.140625" style="1" customWidth="1"/>
    <col min="5654" max="5654" width="8.85546875" style="1" customWidth="1"/>
    <col min="5655" max="5655" width="8.5703125" style="1" customWidth="1"/>
    <col min="5656" max="5888" width="18.28515625" style="1"/>
    <col min="5889" max="5889" width="5.28515625" style="1" customWidth="1"/>
    <col min="5890" max="5890" width="16.7109375" style="1" customWidth="1"/>
    <col min="5891" max="5891" width="8.42578125" style="1" customWidth="1"/>
    <col min="5892" max="5892" width="12.85546875" style="1" customWidth="1"/>
    <col min="5893" max="5893" width="11.28515625" style="1" customWidth="1"/>
    <col min="5894" max="5894" width="11" style="1" customWidth="1"/>
    <col min="5895" max="5895" width="8.42578125" style="1" customWidth="1"/>
    <col min="5896" max="5896" width="8.85546875" style="1" customWidth="1"/>
    <col min="5897" max="5897" width="7.140625" style="1" customWidth="1"/>
    <col min="5898" max="5898" width="5.7109375" style="1" customWidth="1"/>
    <col min="5899" max="5899" width="4" style="1" customWidth="1"/>
    <col min="5900" max="5900" width="7.7109375" style="1" customWidth="1"/>
    <col min="5901" max="5901" width="8.140625" style="1" customWidth="1"/>
    <col min="5902" max="5902" width="10.42578125" style="1" customWidth="1"/>
    <col min="5903" max="5903" width="12.140625" style="1" customWidth="1"/>
    <col min="5904" max="5904" width="14.42578125" style="1" customWidth="1"/>
    <col min="5905" max="5905" width="28.5703125" style="1" customWidth="1"/>
    <col min="5906" max="5906" width="12.28515625" style="1" customWidth="1"/>
    <col min="5907" max="5907" width="3.7109375" style="1" customWidth="1"/>
    <col min="5908" max="5908" width="11.7109375" style="1" customWidth="1"/>
    <col min="5909" max="5909" width="9.140625" style="1" customWidth="1"/>
    <col min="5910" max="5910" width="8.85546875" style="1" customWidth="1"/>
    <col min="5911" max="5911" width="8.5703125" style="1" customWidth="1"/>
    <col min="5912" max="6144" width="18.28515625" style="1"/>
    <col min="6145" max="6145" width="5.28515625" style="1" customWidth="1"/>
    <col min="6146" max="6146" width="16.7109375" style="1" customWidth="1"/>
    <col min="6147" max="6147" width="8.42578125" style="1" customWidth="1"/>
    <col min="6148" max="6148" width="12.85546875" style="1" customWidth="1"/>
    <col min="6149" max="6149" width="11.28515625" style="1" customWidth="1"/>
    <col min="6150" max="6150" width="11" style="1" customWidth="1"/>
    <col min="6151" max="6151" width="8.42578125" style="1" customWidth="1"/>
    <col min="6152" max="6152" width="8.85546875" style="1" customWidth="1"/>
    <col min="6153" max="6153" width="7.140625" style="1" customWidth="1"/>
    <col min="6154" max="6154" width="5.7109375" style="1" customWidth="1"/>
    <col min="6155" max="6155" width="4" style="1" customWidth="1"/>
    <col min="6156" max="6156" width="7.7109375" style="1" customWidth="1"/>
    <col min="6157" max="6157" width="8.140625" style="1" customWidth="1"/>
    <col min="6158" max="6158" width="10.42578125" style="1" customWidth="1"/>
    <col min="6159" max="6159" width="12.140625" style="1" customWidth="1"/>
    <col min="6160" max="6160" width="14.42578125" style="1" customWidth="1"/>
    <col min="6161" max="6161" width="28.5703125" style="1" customWidth="1"/>
    <col min="6162" max="6162" width="12.28515625" style="1" customWidth="1"/>
    <col min="6163" max="6163" width="3.7109375" style="1" customWidth="1"/>
    <col min="6164" max="6164" width="11.7109375" style="1" customWidth="1"/>
    <col min="6165" max="6165" width="9.140625" style="1" customWidth="1"/>
    <col min="6166" max="6166" width="8.85546875" style="1" customWidth="1"/>
    <col min="6167" max="6167" width="8.5703125" style="1" customWidth="1"/>
    <col min="6168" max="6400" width="18.28515625" style="1"/>
    <col min="6401" max="6401" width="5.28515625" style="1" customWidth="1"/>
    <col min="6402" max="6402" width="16.7109375" style="1" customWidth="1"/>
    <col min="6403" max="6403" width="8.42578125" style="1" customWidth="1"/>
    <col min="6404" max="6404" width="12.85546875" style="1" customWidth="1"/>
    <col min="6405" max="6405" width="11.28515625" style="1" customWidth="1"/>
    <col min="6406" max="6406" width="11" style="1" customWidth="1"/>
    <col min="6407" max="6407" width="8.42578125" style="1" customWidth="1"/>
    <col min="6408" max="6408" width="8.85546875" style="1" customWidth="1"/>
    <col min="6409" max="6409" width="7.140625" style="1" customWidth="1"/>
    <col min="6410" max="6410" width="5.7109375" style="1" customWidth="1"/>
    <col min="6411" max="6411" width="4" style="1" customWidth="1"/>
    <col min="6412" max="6412" width="7.7109375" style="1" customWidth="1"/>
    <col min="6413" max="6413" width="8.140625" style="1" customWidth="1"/>
    <col min="6414" max="6414" width="10.42578125" style="1" customWidth="1"/>
    <col min="6415" max="6415" width="12.140625" style="1" customWidth="1"/>
    <col min="6416" max="6416" width="14.42578125" style="1" customWidth="1"/>
    <col min="6417" max="6417" width="28.5703125" style="1" customWidth="1"/>
    <col min="6418" max="6418" width="12.28515625" style="1" customWidth="1"/>
    <col min="6419" max="6419" width="3.7109375" style="1" customWidth="1"/>
    <col min="6420" max="6420" width="11.7109375" style="1" customWidth="1"/>
    <col min="6421" max="6421" width="9.140625" style="1" customWidth="1"/>
    <col min="6422" max="6422" width="8.85546875" style="1" customWidth="1"/>
    <col min="6423" max="6423" width="8.5703125" style="1" customWidth="1"/>
    <col min="6424" max="6656" width="18.28515625" style="1"/>
    <col min="6657" max="6657" width="5.28515625" style="1" customWidth="1"/>
    <col min="6658" max="6658" width="16.7109375" style="1" customWidth="1"/>
    <col min="6659" max="6659" width="8.42578125" style="1" customWidth="1"/>
    <col min="6660" max="6660" width="12.85546875" style="1" customWidth="1"/>
    <col min="6661" max="6661" width="11.28515625" style="1" customWidth="1"/>
    <col min="6662" max="6662" width="11" style="1" customWidth="1"/>
    <col min="6663" max="6663" width="8.42578125" style="1" customWidth="1"/>
    <col min="6664" max="6664" width="8.85546875" style="1" customWidth="1"/>
    <col min="6665" max="6665" width="7.140625" style="1" customWidth="1"/>
    <col min="6666" max="6666" width="5.7109375" style="1" customWidth="1"/>
    <col min="6667" max="6667" width="4" style="1" customWidth="1"/>
    <col min="6668" max="6668" width="7.7109375" style="1" customWidth="1"/>
    <col min="6669" max="6669" width="8.140625" style="1" customWidth="1"/>
    <col min="6670" max="6670" width="10.42578125" style="1" customWidth="1"/>
    <col min="6671" max="6671" width="12.140625" style="1" customWidth="1"/>
    <col min="6672" max="6672" width="14.42578125" style="1" customWidth="1"/>
    <col min="6673" max="6673" width="28.5703125" style="1" customWidth="1"/>
    <col min="6674" max="6674" width="12.28515625" style="1" customWidth="1"/>
    <col min="6675" max="6675" width="3.7109375" style="1" customWidth="1"/>
    <col min="6676" max="6676" width="11.7109375" style="1" customWidth="1"/>
    <col min="6677" max="6677" width="9.140625" style="1" customWidth="1"/>
    <col min="6678" max="6678" width="8.85546875" style="1" customWidth="1"/>
    <col min="6679" max="6679" width="8.5703125" style="1" customWidth="1"/>
    <col min="6680" max="6912" width="18.28515625" style="1"/>
    <col min="6913" max="6913" width="5.28515625" style="1" customWidth="1"/>
    <col min="6914" max="6914" width="16.7109375" style="1" customWidth="1"/>
    <col min="6915" max="6915" width="8.42578125" style="1" customWidth="1"/>
    <col min="6916" max="6916" width="12.85546875" style="1" customWidth="1"/>
    <col min="6917" max="6917" width="11.28515625" style="1" customWidth="1"/>
    <col min="6918" max="6918" width="11" style="1" customWidth="1"/>
    <col min="6919" max="6919" width="8.42578125" style="1" customWidth="1"/>
    <col min="6920" max="6920" width="8.85546875" style="1" customWidth="1"/>
    <col min="6921" max="6921" width="7.140625" style="1" customWidth="1"/>
    <col min="6922" max="6922" width="5.7109375" style="1" customWidth="1"/>
    <col min="6923" max="6923" width="4" style="1" customWidth="1"/>
    <col min="6924" max="6924" width="7.7109375" style="1" customWidth="1"/>
    <col min="6925" max="6925" width="8.140625" style="1" customWidth="1"/>
    <col min="6926" max="6926" width="10.42578125" style="1" customWidth="1"/>
    <col min="6927" max="6927" width="12.140625" style="1" customWidth="1"/>
    <col min="6928" max="6928" width="14.42578125" style="1" customWidth="1"/>
    <col min="6929" max="6929" width="28.5703125" style="1" customWidth="1"/>
    <col min="6930" max="6930" width="12.28515625" style="1" customWidth="1"/>
    <col min="6931" max="6931" width="3.7109375" style="1" customWidth="1"/>
    <col min="6932" max="6932" width="11.7109375" style="1" customWidth="1"/>
    <col min="6933" max="6933" width="9.140625" style="1" customWidth="1"/>
    <col min="6934" max="6934" width="8.85546875" style="1" customWidth="1"/>
    <col min="6935" max="6935" width="8.5703125" style="1" customWidth="1"/>
    <col min="6936" max="7168" width="18.28515625" style="1"/>
    <col min="7169" max="7169" width="5.28515625" style="1" customWidth="1"/>
    <col min="7170" max="7170" width="16.7109375" style="1" customWidth="1"/>
    <col min="7171" max="7171" width="8.42578125" style="1" customWidth="1"/>
    <col min="7172" max="7172" width="12.85546875" style="1" customWidth="1"/>
    <col min="7173" max="7173" width="11.28515625" style="1" customWidth="1"/>
    <col min="7174" max="7174" width="11" style="1" customWidth="1"/>
    <col min="7175" max="7175" width="8.42578125" style="1" customWidth="1"/>
    <col min="7176" max="7176" width="8.85546875" style="1" customWidth="1"/>
    <col min="7177" max="7177" width="7.140625" style="1" customWidth="1"/>
    <col min="7178" max="7178" width="5.7109375" style="1" customWidth="1"/>
    <col min="7179" max="7179" width="4" style="1" customWidth="1"/>
    <col min="7180" max="7180" width="7.7109375" style="1" customWidth="1"/>
    <col min="7181" max="7181" width="8.140625" style="1" customWidth="1"/>
    <col min="7182" max="7182" width="10.42578125" style="1" customWidth="1"/>
    <col min="7183" max="7183" width="12.140625" style="1" customWidth="1"/>
    <col min="7184" max="7184" width="14.42578125" style="1" customWidth="1"/>
    <col min="7185" max="7185" width="28.5703125" style="1" customWidth="1"/>
    <col min="7186" max="7186" width="12.28515625" style="1" customWidth="1"/>
    <col min="7187" max="7187" width="3.7109375" style="1" customWidth="1"/>
    <col min="7188" max="7188" width="11.7109375" style="1" customWidth="1"/>
    <col min="7189" max="7189" width="9.140625" style="1" customWidth="1"/>
    <col min="7190" max="7190" width="8.85546875" style="1" customWidth="1"/>
    <col min="7191" max="7191" width="8.5703125" style="1" customWidth="1"/>
    <col min="7192" max="7424" width="18.28515625" style="1"/>
    <col min="7425" max="7425" width="5.28515625" style="1" customWidth="1"/>
    <col min="7426" max="7426" width="16.7109375" style="1" customWidth="1"/>
    <col min="7427" max="7427" width="8.42578125" style="1" customWidth="1"/>
    <col min="7428" max="7428" width="12.85546875" style="1" customWidth="1"/>
    <col min="7429" max="7429" width="11.28515625" style="1" customWidth="1"/>
    <col min="7430" max="7430" width="11" style="1" customWidth="1"/>
    <col min="7431" max="7431" width="8.42578125" style="1" customWidth="1"/>
    <col min="7432" max="7432" width="8.85546875" style="1" customWidth="1"/>
    <col min="7433" max="7433" width="7.140625" style="1" customWidth="1"/>
    <col min="7434" max="7434" width="5.7109375" style="1" customWidth="1"/>
    <col min="7435" max="7435" width="4" style="1" customWidth="1"/>
    <col min="7436" max="7436" width="7.7109375" style="1" customWidth="1"/>
    <col min="7437" max="7437" width="8.140625" style="1" customWidth="1"/>
    <col min="7438" max="7438" width="10.42578125" style="1" customWidth="1"/>
    <col min="7439" max="7439" width="12.140625" style="1" customWidth="1"/>
    <col min="7440" max="7440" width="14.42578125" style="1" customWidth="1"/>
    <col min="7441" max="7441" width="28.5703125" style="1" customWidth="1"/>
    <col min="7442" max="7442" width="12.28515625" style="1" customWidth="1"/>
    <col min="7443" max="7443" width="3.7109375" style="1" customWidth="1"/>
    <col min="7444" max="7444" width="11.7109375" style="1" customWidth="1"/>
    <col min="7445" max="7445" width="9.140625" style="1" customWidth="1"/>
    <col min="7446" max="7446" width="8.85546875" style="1" customWidth="1"/>
    <col min="7447" max="7447" width="8.5703125" style="1" customWidth="1"/>
    <col min="7448" max="7680" width="18.28515625" style="1"/>
    <col min="7681" max="7681" width="5.28515625" style="1" customWidth="1"/>
    <col min="7682" max="7682" width="16.7109375" style="1" customWidth="1"/>
    <col min="7683" max="7683" width="8.42578125" style="1" customWidth="1"/>
    <col min="7684" max="7684" width="12.85546875" style="1" customWidth="1"/>
    <col min="7685" max="7685" width="11.28515625" style="1" customWidth="1"/>
    <col min="7686" max="7686" width="11" style="1" customWidth="1"/>
    <col min="7687" max="7687" width="8.42578125" style="1" customWidth="1"/>
    <col min="7688" max="7688" width="8.85546875" style="1" customWidth="1"/>
    <col min="7689" max="7689" width="7.140625" style="1" customWidth="1"/>
    <col min="7690" max="7690" width="5.7109375" style="1" customWidth="1"/>
    <col min="7691" max="7691" width="4" style="1" customWidth="1"/>
    <col min="7692" max="7692" width="7.7109375" style="1" customWidth="1"/>
    <col min="7693" max="7693" width="8.140625" style="1" customWidth="1"/>
    <col min="7694" max="7694" width="10.42578125" style="1" customWidth="1"/>
    <col min="7695" max="7695" width="12.140625" style="1" customWidth="1"/>
    <col min="7696" max="7696" width="14.42578125" style="1" customWidth="1"/>
    <col min="7697" max="7697" width="28.5703125" style="1" customWidth="1"/>
    <col min="7698" max="7698" width="12.28515625" style="1" customWidth="1"/>
    <col min="7699" max="7699" width="3.7109375" style="1" customWidth="1"/>
    <col min="7700" max="7700" width="11.7109375" style="1" customWidth="1"/>
    <col min="7701" max="7701" width="9.140625" style="1" customWidth="1"/>
    <col min="7702" max="7702" width="8.85546875" style="1" customWidth="1"/>
    <col min="7703" max="7703" width="8.5703125" style="1" customWidth="1"/>
    <col min="7704" max="7936" width="18.28515625" style="1"/>
    <col min="7937" max="7937" width="5.28515625" style="1" customWidth="1"/>
    <col min="7938" max="7938" width="16.7109375" style="1" customWidth="1"/>
    <col min="7939" max="7939" width="8.42578125" style="1" customWidth="1"/>
    <col min="7940" max="7940" width="12.85546875" style="1" customWidth="1"/>
    <col min="7941" max="7941" width="11.28515625" style="1" customWidth="1"/>
    <col min="7942" max="7942" width="11" style="1" customWidth="1"/>
    <col min="7943" max="7943" width="8.42578125" style="1" customWidth="1"/>
    <col min="7944" max="7944" width="8.85546875" style="1" customWidth="1"/>
    <col min="7945" max="7945" width="7.140625" style="1" customWidth="1"/>
    <col min="7946" max="7946" width="5.7109375" style="1" customWidth="1"/>
    <col min="7947" max="7947" width="4" style="1" customWidth="1"/>
    <col min="7948" max="7948" width="7.7109375" style="1" customWidth="1"/>
    <col min="7949" max="7949" width="8.140625" style="1" customWidth="1"/>
    <col min="7950" max="7950" width="10.42578125" style="1" customWidth="1"/>
    <col min="7951" max="7951" width="12.140625" style="1" customWidth="1"/>
    <col min="7952" max="7952" width="14.42578125" style="1" customWidth="1"/>
    <col min="7953" max="7953" width="28.5703125" style="1" customWidth="1"/>
    <col min="7954" max="7954" width="12.28515625" style="1" customWidth="1"/>
    <col min="7955" max="7955" width="3.7109375" style="1" customWidth="1"/>
    <col min="7956" max="7956" width="11.7109375" style="1" customWidth="1"/>
    <col min="7957" max="7957" width="9.140625" style="1" customWidth="1"/>
    <col min="7958" max="7958" width="8.85546875" style="1" customWidth="1"/>
    <col min="7959" max="7959" width="8.5703125" style="1" customWidth="1"/>
    <col min="7960" max="8192" width="18.28515625" style="1"/>
    <col min="8193" max="8193" width="5.28515625" style="1" customWidth="1"/>
    <col min="8194" max="8194" width="16.7109375" style="1" customWidth="1"/>
    <col min="8195" max="8195" width="8.42578125" style="1" customWidth="1"/>
    <col min="8196" max="8196" width="12.85546875" style="1" customWidth="1"/>
    <col min="8197" max="8197" width="11.28515625" style="1" customWidth="1"/>
    <col min="8198" max="8198" width="11" style="1" customWidth="1"/>
    <col min="8199" max="8199" width="8.42578125" style="1" customWidth="1"/>
    <col min="8200" max="8200" width="8.85546875" style="1" customWidth="1"/>
    <col min="8201" max="8201" width="7.140625" style="1" customWidth="1"/>
    <col min="8202" max="8202" width="5.7109375" style="1" customWidth="1"/>
    <col min="8203" max="8203" width="4" style="1" customWidth="1"/>
    <col min="8204" max="8204" width="7.7109375" style="1" customWidth="1"/>
    <col min="8205" max="8205" width="8.140625" style="1" customWidth="1"/>
    <col min="8206" max="8206" width="10.42578125" style="1" customWidth="1"/>
    <col min="8207" max="8207" width="12.140625" style="1" customWidth="1"/>
    <col min="8208" max="8208" width="14.42578125" style="1" customWidth="1"/>
    <col min="8209" max="8209" width="28.5703125" style="1" customWidth="1"/>
    <col min="8210" max="8210" width="12.28515625" style="1" customWidth="1"/>
    <col min="8211" max="8211" width="3.7109375" style="1" customWidth="1"/>
    <col min="8212" max="8212" width="11.7109375" style="1" customWidth="1"/>
    <col min="8213" max="8213" width="9.140625" style="1" customWidth="1"/>
    <col min="8214" max="8214" width="8.85546875" style="1" customWidth="1"/>
    <col min="8215" max="8215" width="8.5703125" style="1" customWidth="1"/>
    <col min="8216" max="8448" width="18.28515625" style="1"/>
    <col min="8449" max="8449" width="5.28515625" style="1" customWidth="1"/>
    <col min="8450" max="8450" width="16.7109375" style="1" customWidth="1"/>
    <col min="8451" max="8451" width="8.42578125" style="1" customWidth="1"/>
    <col min="8452" max="8452" width="12.85546875" style="1" customWidth="1"/>
    <col min="8453" max="8453" width="11.28515625" style="1" customWidth="1"/>
    <col min="8454" max="8454" width="11" style="1" customWidth="1"/>
    <col min="8455" max="8455" width="8.42578125" style="1" customWidth="1"/>
    <col min="8456" max="8456" width="8.85546875" style="1" customWidth="1"/>
    <col min="8457" max="8457" width="7.140625" style="1" customWidth="1"/>
    <col min="8458" max="8458" width="5.7109375" style="1" customWidth="1"/>
    <col min="8459" max="8459" width="4" style="1" customWidth="1"/>
    <col min="8460" max="8460" width="7.7109375" style="1" customWidth="1"/>
    <col min="8461" max="8461" width="8.140625" style="1" customWidth="1"/>
    <col min="8462" max="8462" width="10.42578125" style="1" customWidth="1"/>
    <col min="8463" max="8463" width="12.140625" style="1" customWidth="1"/>
    <col min="8464" max="8464" width="14.42578125" style="1" customWidth="1"/>
    <col min="8465" max="8465" width="28.5703125" style="1" customWidth="1"/>
    <col min="8466" max="8466" width="12.28515625" style="1" customWidth="1"/>
    <col min="8467" max="8467" width="3.7109375" style="1" customWidth="1"/>
    <col min="8468" max="8468" width="11.7109375" style="1" customWidth="1"/>
    <col min="8469" max="8469" width="9.140625" style="1" customWidth="1"/>
    <col min="8470" max="8470" width="8.85546875" style="1" customWidth="1"/>
    <col min="8471" max="8471" width="8.5703125" style="1" customWidth="1"/>
    <col min="8472" max="8704" width="18.28515625" style="1"/>
    <col min="8705" max="8705" width="5.28515625" style="1" customWidth="1"/>
    <col min="8706" max="8706" width="16.7109375" style="1" customWidth="1"/>
    <col min="8707" max="8707" width="8.42578125" style="1" customWidth="1"/>
    <col min="8708" max="8708" width="12.85546875" style="1" customWidth="1"/>
    <col min="8709" max="8709" width="11.28515625" style="1" customWidth="1"/>
    <col min="8710" max="8710" width="11" style="1" customWidth="1"/>
    <col min="8711" max="8711" width="8.42578125" style="1" customWidth="1"/>
    <col min="8712" max="8712" width="8.85546875" style="1" customWidth="1"/>
    <col min="8713" max="8713" width="7.140625" style="1" customWidth="1"/>
    <col min="8714" max="8714" width="5.7109375" style="1" customWidth="1"/>
    <col min="8715" max="8715" width="4" style="1" customWidth="1"/>
    <col min="8716" max="8716" width="7.7109375" style="1" customWidth="1"/>
    <col min="8717" max="8717" width="8.140625" style="1" customWidth="1"/>
    <col min="8718" max="8718" width="10.42578125" style="1" customWidth="1"/>
    <col min="8719" max="8719" width="12.140625" style="1" customWidth="1"/>
    <col min="8720" max="8720" width="14.42578125" style="1" customWidth="1"/>
    <col min="8721" max="8721" width="28.5703125" style="1" customWidth="1"/>
    <col min="8722" max="8722" width="12.28515625" style="1" customWidth="1"/>
    <col min="8723" max="8723" width="3.7109375" style="1" customWidth="1"/>
    <col min="8724" max="8724" width="11.7109375" style="1" customWidth="1"/>
    <col min="8725" max="8725" width="9.140625" style="1" customWidth="1"/>
    <col min="8726" max="8726" width="8.85546875" style="1" customWidth="1"/>
    <col min="8727" max="8727" width="8.5703125" style="1" customWidth="1"/>
    <col min="8728" max="8960" width="18.28515625" style="1"/>
    <col min="8961" max="8961" width="5.28515625" style="1" customWidth="1"/>
    <col min="8962" max="8962" width="16.7109375" style="1" customWidth="1"/>
    <col min="8963" max="8963" width="8.42578125" style="1" customWidth="1"/>
    <col min="8964" max="8964" width="12.85546875" style="1" customWidth="1"/>
    <col min="8965" max="8965" width="11.28515625" style="1" customWidth="1"/>
    <col min="8966" max="8966" width="11" style="1" customWidth="1"/>
    <col min="8967" max="8967" width="8.42578125" style="1" customWidth="1"/>
    <col min="8968" max="8968" width="8.85546875" style="1" customWidth="1"/>
    <col min="8969" max="8969" width="7.140625" style="1" customWidth="1"/>
    <col min="8970" max="8970" width="5.7109375" style="1" customWidth="1"/>
    <col min="8971" max="8971" width="4" style="1" customWidth="1"/>
    <col min="8972" max="8972" width="7.7109375" style="1" customWidth="1"/>
    <col min="8973" max="8973" width="8.140625" style="1" customWidth="1"/>
    <col min="8974" max="8974" width="10.42578125" style="1" customWidth="1"/>
    <col min="8975" max="8975" width="12.140625" style="1" customWidth="1"/>
    <col min="8976" max="8976" width="14.42578125" style="1" customWidth="1"/>
    <col min="8977" max="8977" width="28.5703125" style="1" customWidth="1"/>
    <col min="8978" max="8978" width="12.28515625" style="1" customWidth="1"/>
    <col min="8979" max="8979" width="3.7109375" style="1" customWidth="1"/>
    <col min="8980" max="8980" width="11.7109375" style="1" customWidth="1"/>
    <col min="8981" max="8981" width="9.140625" style="1" customWidth="1"/>
    <col min="8982" max="8982" width="8.85546875" style="1" customWidth="1"/>
    <col min="8983" max="8983" width="8.5703125" style="1" customWidth="1"/>
    <col min="8984" max="9216" width="18.28515625" style="1"/>
    <col min="9217" max="9217" width="5.28515625" style="1" customWidth="1"/>
    <col min="9218" max="9218" width="16.7109375" style="1" customWidth="1"/>
    <col min="9219" max="9219" width="8.42578125" style="1" customWidth="1"/>
    <col min="9220" max="9220" width="12.85546875" style="1" customWidth="1"/>
    <col min="9221" max="9221" width="11.28515625" style="1" customWidth="1"/>
    <col min="9222" max="9222" width="11" style="1" customWidth="1"/>
    <col min="9223" max="9223" width="8.42578125" style="1" customWidth="1"/>
    <col min="9224" max="9224" width="8.85546875" style="1" customWidth="1"/>
    <col min="9225" max="9225" width="7.140625" style="1" customWidth="1"/>
    <col min="9226" max="9226" width="5.7109375" style="1" customWidth="1"/>
    <col min="9227" max="9227" width="4" style="1" customWidth="1"/>
    <col min="9228" max="9228" width="7.7109375" style="1" customWidth="1"/>
    <col min="9229" max="9229" width="8.140625" style="1" customWidth="1"/>
    <col min="9230" max="9230" width="10.42578125" style="1" customWidth="1"/>
    <col min="9231" max="9231" width="12.140625" style="1" customWidth="1"/>
    <col min="9232" max="9232" width="14.42578125" style="1" customWidth="1"/>
    <col min="9233" max="9233" width="28.5703125" style="1" customWidth="1"/>
    <col min="9234" max="9234" width="12.28515625" style="1" customWidth="1"/>
    <col min="9235" max="9235" width="3.7109375" style="1" customWidth="1"/>
    <col min="9236" max="9236" width="11.7109375" style="1" customWidth="1"/>
    <col min="9237" max="9237" width="9.140625" style="1" customWidth="1"/>
    <col min="9238" max="9238" width="8.85546875" style="1" customWidth="1"/>
    <col min="9239" max="9239" width="8.5703125" style="1" customWidth="1"/>
    <col min="9240" max="9472" width="18.28515625" style="1"/>
    <col min="9473" max="9473" width="5.28515625" style="1" customWidth="1"/>
    <col min="9474" max="9474" width="16.7109375" style="1" customWidth="1"/>
    <col min="9475" max="9475" width="8.42578125" style="1" customWidth="1"/>
    <col min="9476" max="9476" width="12.85546875" style="1" customWidth="1"/>
    <col min="9477" max="9477" width="11.28515625" style="1" customWidth="1"/>
    <col min="9478" max="9478" width="11" style="1" customWidth="1"/>
    <col min="9479" max="9479" width="8.42578125" style="1" customWidth="1"/>
    <col min="9480" max="9480" width="8.85546875" style="1" customWidth="1"/>
    <col min="9481" max="9481" width="7.140625" style="1" customWidth="1"/>
    <col min="9482" max="9482" width="5.7109375" style="1" customWidth="1"/>
    <col min="9483" max="9483" width="4" style="1" customWidth="1"/>
    <col min="9484" max="9484" width="7.7109375" style="1" customWidth="1"/>
    <col min="9485" max="9485" width="8.140625" style="1" customWidth="1"/>
    <col min="9486" max="9486" width="10.42578125" style="1" customWidth="1"/>
    <col min="9487" max="9487" width="12.140625" style="1" customWidth="1"/>
    <col min="9488" max="9488" width="14.42578125" style="1" customWidth="1"/>
    <col min="9489" max="9489" width="28.5703125" style="1" customWidth="1"/>
    <col min="9490" max="9490" width="12.28515625" style="1" customWidth="1"/>
    <col min="9491" max="9491" width="3.7109375" style="1" customWidth="1"/>
    <col min="9492" max="9492" width="11.7109375" style="1" customWidth="1"/>
    <col min="9493" max="9493" width="9.140625" style="1" customWidth="1"/>
    <col min="9494" max="9494" width="8.85546875" style="1" customWidth="1"/>
    <col min="9495" max="9495" width="8.5703125" style="1" customWidth="1"/>
    <col min="9496" max="9728" width="18.28515625" style="1"/>
    <col min="9729" max="9729" width="5.28515625" style="1" customWidth="1"/>
    <col min="9730" max="9730" width="16.7109375" style="1" customWidth="1"/>
    <col min="9731" max="9731" width="8.42578125" style="1" customWidth="1"/>
    <col min="9732" max="9732" width="12.85546875" style="1" customWidth="1"/>
    <col min="9733" max="9733" width="11.28515625" style="1" customWidth="1"/>
    <col min="9734" max="9734" width="11" style="1" customWidth="1"/>
    <col min="9735" max="9735" width="8.42578125" style="1" customWidth="1"/>
    <col min="9736" max="9736" width="8.85546875" style="1" customWidth="1"/>
    <col min="9737" max="9737" width="7.140625" style="1" customWidth="1"/>
    <col min="9738" max="9738" width="5.7109375" style="1" customWidth="1"/>
    <col min="9739" max="9739" width="4" style="1" customWidth="1"/>
    <col min="9740" max="9740" width="7.7109375" style="1" customWidth="1"/>
    <col min="9741" max="9741" width="8.140625" style="1" customWidth="1"/>
    <col min="9742" max="9742" width="10.42578125" style="1" customWidth="1"/>
    <col min="9743" max="9743" width="12.140625" style="1" customWidth="1"/>
    <col min="9744" max="9744" width="14.42578125" style="1" customWidth="1"/>
    <col min="9745" max="9745" width="28.5703125" style="1" customWidth="1"/>
    <col min="9746" max="9746" width="12.28515625" style="1" customWidth="1"/>
    <col min="9747" max="9747" width="3.7109375" style="1" customWidth="1"/>
    <col min="9748" max="9748" width="11.7109375" style="1" customWidth="1"/>
    <col min="9749" max="9749" width="9.140625" style="1" customWidth="1"/>
    <col min="9750" max="9750" width="8.85546875" style="1" customWidth="1"/>
    <col min="9751" max="9751" width="8.5703125" style="1" customWidth="1"/>
    <col min="9752" max="9984" width="18.28515625" style="1"/>
    <col min="9985" max="9985" width="5.28515625" style="1" customWidth="1"/>
    <col min="9986" max="9986" width="16.7109375" style="1" customWidth="1"/>
    <col min="9987" max="9987" width="8.42578125" style="1" customWidth="1"/>
    <col min="9988" max="9988" width="12.85546875" style="1" customWidth="1"/>
    <col min="9989" max="9989" width="11.28515625" style="1" customWidth="1"/>
    <col min="9990" max="9990" width="11" style="1" customWidth="1"/>
    <col min="9991" max="9991" width="8.42578125" style="1" customWidth="1"/>
    <col min="9992" max="9992" width="8.85546875" style="1" customWidth="1"/>
    <col min="9993" max="9993" width="7.140625" style="1" customWidth="1"/>
    <col min="9994" max="9994" width="5.7109375" style="1" customWidth="1"/>
    <col min="9995" max="9995" width="4" style="1" customWidth="1"/>
    <col min="9996" max="9996" width="7.7109375" style="1" customWidth="1"/>
    <col min="9997" max="9997" width="8.140625" style="1" customWidth="1"/>
    <col min="9998" max="9998" width="10.42578125" style="1" customWidth="1"/>
    <col min="9999" max="9999" width="12.140625" style="1" customWidth="1"/>
    <col min="10000" max="10000" width="14.42578125" style="1" customWidth="1"/>
    <col min="10001" max="10001" width="28.5703125" style="1" customWidth="1"/>
    <col min="10002" max="10002" width="12.28515625" style="1" customWidth="1"/>
    <col min="10003" max="10003" width="3.7109375" style="1" customWidth="1"/>
    <col min="10004" max="10004" width="11.7109375" style="1" customWidth="1"/>
    <col min="10005" max="10005" width="9.140625" style="1" customWidth="1"/>
    <col min="10006" max="10006" width="8.85546875" style="1" customWidth="1"/>
    <col min="10007" max="10007" width="8.5703125" style="1" customWidth="1"/>
    <col min="10008" max="10240" width="18.28515625" style="1"/>
    <col min="10241" max="10241" width="5.28515625" style="1" customWidth="1"/>
    <col min="10242" max="10242" width="16.7109375" style="1" customWidth="1"/>
    <col min="10243" max="10243" width="8.42578125" style="1" customWidth="1"/>
    <col min="10244" max="10244" width="12.85546875" style="1" customWidth="1"/>
    <col min="10245" max="10245" width="11.28515625" style="1" customWidth="1"/>
    <col min="10246" max="10246" width="11" style="1" customWidth="1"/>
    <col min="10247" max="10247" width="8.42578125" style="1" customWidth="1"/>
    <col min="10248" max="10248" width="8.85546875" style="1" customWidth="1"/>
    <col min="10249" max="10249" width="7.140625" style="1" customWidth="1"/>
    <col min="10250" max="10250" width="5.7109375" style="1" customWidth="1"/>
    <col min="10251" max="10251" width="4" style="1" customWidth="1"/>
    <col min="10252" max="10252" width="7.7109375" style="1" customWidth="1"/>
    <col min="10253" max="10253" width="8.140625" style="1" customWidth="1"/>
    <col min="10254" max="10254" width="10.42578125" style="1" customWidth="1"/>
    <col min="10255" max="10255" width="12.140625" style="1" customWidth="1"/>
    <col min="10256" max="10256" width="14.42578125" style="1" customWidth="1"/>
    <col min="10257" max="10257" width="28.5703125" style="1" customWidth="1"/>
    <col min="10258" max="10258" width="12.28515625" style="1" customWidth="1"/>
    <col min="10259" max="10259" width="3.7109375" style="1" customWidth="1"/>
    <col min="10260" max="10260" width="11.7109375" style="1" customWidth="1"/>
    <col min="10261" max="10261" width="9.140625" style="1" customWidth="1"/>
    <col min="10262" max="10262" width="8.85546875" style="1" customWidth="1"/>
    <col min="10263" max="10263" width="8.5703125" style="1" customWidth="1"/>
    <col min="10264" max="10496" width="18.28515625" style="1"/>
    <col min="10497" max="10497" width="5.28515625" style="1" customWidth="1"/>
    <col min="10498" max="10498" width="16.7109375" style="1" customWidth="1"/>
    <col min="10499" max="10499" width="8.42578125" style="1" customWidth="1"/>
    <col min="10500" max="10500" width="12.85546875" style="1" customWidth="1"/>
    <col min="10501" max="10501" width="11.28515625" style="1" customWidth="1"/>
    <col min="10502" max="10502" width="11" style="1" customWidth="1"/>
    <col min="10503" max="10503" width="8.42578125" style="1" customWidth="1"/>
    <col min="10504" max="10504" width="8.85546875" style="1" customWidth="1"/>
    <col min="10505" max="10505" width="7.140625" style="1" customWidth="1"/>
    <col min="10506" max="10506" width="5.7109375" style="1" customWidth="1"/>
    <col min="10507" max="10507" width="4" style="1" customWidth="1"/>
    <col min="10508" max="10508" width="7.7109375" style="1" customWidth="1"/>
    <col min="10509" max="10509" width="8.140625" style="1" customWidth="1"/>
    <col min="10510" max="10510" width="10.42578125" style="1" customWidth="1"/>
    <col min="10511" max="10511" width="12.140625" style="1" customWidth="1"/>
    <col min="10512" max="10512" width="14.42578125" style="1" customWidth="1"/>
    <col min="10513" max="10513" width="28.5703125" style="1" customWidth="1"/>
    <col min="10514" max="10514" width="12.28515625" style="1" customWidth="1"/>
    <col min="10515" max="10515" width="3.7109375" style="1" customWidth="1"/>
    <col min="10516" max="10516" width="11.7109375" style="1" customWidth="1"/>
    <col min="10517" max="10517" width="9.140625" style="1" customWidth="1"/>
    <col min="10518" max="10518" width="8.85546875" style="1" customWidth="1"/>
    <col min="10519" max="10519" width="8.5703125" style="1" customWidth="1"/>
    <col min="10520" max="10752" width="18.28515625" style="1"/>
    <col min="10753" max="10753" width="5.28515625" style="1" customWidth="1"/>
    <col min="10754" max="10754" width="16.7109375" style="1" customWidth="1"/>
    <col min="10755" max="10755" width="8.42578125" style="1" customWidth="1"/>
    <col min="10756" max="10756" width="12.85546875" style="1" customWidth="1"/>
    <col min="10757" max="10757" width="11.28515625" style="1" customWidth="1"/>
    <col min="10758" max="10758" width="11" style="1" customWidth="1"/>
    <col min="10759" max="10759" width="8.42578125" style="1" customWidth="1"/>
    <col min="10760" max="10760" width="8.85546875" style="1" customWidth="1"/>
    <col min="10761" max="10761" width="7.140625" style="1" customWidth="1"/>
    <col min="10762" max="10762" width="5.7109375" style="1" customWidth="1"/>
    <col min="10763" max="10763" width="4" style="1" customWidth="1"/>
    <col min="10764" max="10764" width="7.7109375" style="1" customWidth="1"/>
    <col min="10765" max="10765" width="8.140625" style="1" customWidth="1"/>
    <col min="10766" max="10766" width="10.42578125" style="1" customWidth="1"/>
    <col min="10767" max="10767" width="12.140625" style="1" customWidth="1"/>
    <col min="10768" max="10768" width="14.42578125" style="1" customWidth="1"/>
    <col min="10769" max="10769" width="28.5703125" style="1" customWidth="1"/>
    <col min="10770" max="10770" width="12.28515625" style="1" customWidth="1"/>
    <col min="10771" max="10771" width="3.7109375" style="1" customWidth="1"/>
    <col min="10772" max="10772" width="11.7109375" style="1" customWidth="1"/>
    <col min="10773" max="10773" width="9.140625" style="1" customWidth="1"/>
    <col min="10774" max="10774" width="8.85546875" style="1" customWidth="1"/>
    <col min="10775" max="10775" width="8.5703125" style="1" customWidth="1"/>
    <col min="10776" max="11008" width="18.28515625" style="1"/>
    <col min="11009" max="11009" width="5.28515625" style="1" customWidth="1"/>
    <col min="11010" max="11010" width="16.7109375" style="1" customWidth="1"/>
    <col min="11011" max="11011" width="8.42578125" style="1" customWidth="1"/>
    <col min="11012" max="11012" width="12.85546875" style="1" customWidth="1"/>
    <col min="11013" max="11013" width="11.28515625" style="1" customWidth="1"/>
    <col min="11014" max="11014" width="11" style="1" customWidth="1"/>
    <col min="11015" max="11015" width="8.42578125" style="1" customWidth="1"/>
    <col min="11016" max="11016" width="8.85546875" style="1" customWidth="1"/>
    <col min="11017" max="11017" width="7.140625" style="1" customWidth="1"/>
    <col min="11018" max="11018" width="5.7109375" style="1" customWidth="1"/>
    <col min="11019" max="11019" width="4" style="1" customWidth="1"/>
    <col min="11020" max="11020" width="7.7109375" style="1" customWidth="1"/>
    <col min="11021" max="11021" width="8.140625" style="1" customWidth="1"/>
    <col min="11022" max="11022" width="10.42578125" style="1" customWidth="1"/>
    <col min="11023" max="11023" width="12.140625" style="1" customWidth="1"/>
    <col min="11024" max="11024" width="14.42578125" style="1" customWidth="1"/>
    <col min="11025" max="11025" width="28.5703125" style="1" customWidth="1"/>
    <col min="11026" max="11026" width="12.28515625" style="1" customWidth="1"/>
    <col min="11027" max="11027" width="3.7109375" style="1" customWidth="1"/>
    <col min="11028" max="11028" width="11.7109375" style="1" customWidth="1"/>
    <col min="11029" max="11029" width="9.140625" style="1" customWidth="1"/>
    <col min="11030" max="11030" width="8.85546875" style="1" customWidth="1"/>
    <col min="11031" max="11031" width="8.5703125" style="1" customWidth="1"/>
    <col min="11032" max="11264" width="18.28515625" style="1"/>
    <col min="11265" max="11265" width="5.28515625" style="1" customWidth="1"/>
    <col min="11266" max="11266" width="16.7109375" style="1" customWidth="1"/>
    <col min="11267" max="11267" width="8.42578125" style="1" customWidth="1"/>
    <col min="11268" max="11268" width="12.85546875" style="1" customWidth="1"/>
    <col min="11269" max="11269" width="11.28515625" style="1" customWidth="1"/>
    <col min="11270" max="11270" width="11" style="1" customWidth="1"/>
    <col min="11271" max="11271" width="8.42578125" style="1" customWidth="1"/>
    <col min="11272" max="11272" width="8.85546875" style="1" customWidth="1"/>
    <col min="11273" max="11273" width="7.140625" style="1" customWidth="1"/>
    <col min="11274" max="11274" width="5.7109375" style="1" customWidth="1"/>
    <col min="11275" max="11275" width="4" style="1" customWidth="1"/>
    <col min="11276" max="11276" width="7.7109375" style="1" customWidth="1"/>
    <col min="11277" max="11277" width="8.140625" style="1" customWidth="1"/>
    <col min="11278" max="11278" width="10.42578125" style="1" customWidth="1"/>
    <col min="11279" max="11279" width="12.140625" style="1" customWidth="1"/>
    <col min="11280" max="11280" width="14.42578125" style="1" customWidth="1"/>
    <col min="11281" max="11281" width="28.5703125" style="1" customWidth="1"/>
    <col min="11282" max="11282" width="12.28515625" style="1" customWidth="1"/>
    <col min="11283" max="11283" width="3.7109375" style="1" customWidth="1"/>
    <col min="11284" max="11284" width="11.7109375" style="1" customWidth="1"/>
    <col min="11285" max="11285" width="9.140625" style="1" customWidth="1"/>
    <col min="11286" max="11286" width="8.85546875" style="1" customWidth="1"/>
    <col min="11287" max="11287" width="8.5703125" style="1" customWidth="1"/>
    <col min="11288" max="11520" width="18.28515625" style="1"/>
    <col min="11521" max="11521" width="5.28515625" style="1" customWidth="1"/>
    <col min="11522" max="11522" width="16.7109375" style="1" customWidth="1"/>
    <col min="11523" max="11523" width="8.42578125" style="1" customWidth="1"/>
    <col min="11524" max="11524" width="12.85546875" style="1" customWidth="1"/>
    <col min="11525" max="11525" width="11.28515625" style="1" customWidth="1"/>
    <col min="11526" max="11526" width="11" style="1" customWidth="1"/>
    <col min="11527" max="11527" width="8.42578125" style="1" customWidth="1"/>
    <col min="11528" max="11528" width="8.85546875" style="1" customWidth="1"/>
    <col min="11529" max="11529" width="7.140625" style="1" customWidth="1"/>
    <col min="11530" max="11530" width="5.7109375" style="1" customWidth="1"/>
    <col min="11531" max="11531" width="4" style="1" customWidth="1"/>
    <col min="11532" max="11532" width="7.7109375" style="1" customWidth="1"/>
    <col min="11533" max="11533" width="8.140625" style="1" customWidth="1"/>
    <col min="11534" max="11534" width="10.42578125" style="1" customWidth="1"/>
    <col min="11535" max="11535" width="12.140625" style="1" customWidth="1"/>
    <col min="11536" max="11536" width="14.42578125" style="1" customWidth="1"/>
    <col min="11537" max="11537" width="28.5703125" style="1" customWidth="1"/>
    <col min="11538" max="11538" width="12.28515625" style="1" customWidth="1"/>
    <col min="11539" max="11539" width="3.7109375" style="1" customWidth="1"/>
    <col min="11540" max="11540" width="11.7109375" style="1" customWidth="1"/>
    <col min="11541" max="11541" width="9.140625" style="1" customWidth="1"/>
    <col min="11542" max="11542" width="8.85546875" style="1" customWidth="1"/>
    <col min="11543" max="11543" width="8.5703125" style="1" customWidth="1"/>
    <col min="11544" max="11776" width="18.28515625" style="1"/>
    <col min="11777" max="11777" width="5.28515625" style="1" customWidth="1"/>
    <col min="11778" max="11778" width="16.7109375" style="1" customWidth="1"/>
    <col min="11779" max="11779" width="8.42578125" style="1" customWidth="1"/>
    <col min="11780" max="11780" width="12.85546875" style="1" customWidth="1"/>
    <col min="11781" max="11781" width="11.28515625" style="1" customWidth="1"/>
    <col min="11782" max="11782" width="11" style="1" customWidth="1"/>
    <col min="11783" max="11783" width="8.42578125" style="1" customWidth="1"/>
    <col min="11784" max="11784" width="8.85546875" style="1" customWidth="1"/>
    <col min="11785" max="11785" width="7.140625" style="1" customWidth="1"/>
    <col min="11786" max="11786" width="5.7109375" style="1" customWidth="1"/>
    <col min="11787" max="11787" width="4" style="1" customWidth="1"/>
    <col min="11788" max="11788" width="7.7109375" style="1" customWidth="1"/>
    <col min="11789" max="11789" width="8.140625" style="1" customWidth="1"/>
    <col min="11790" max="11790" width="10.42578125" style="1" customWidth="1"/>
    <col min="11791" max="11791" width="12.140625" style="1" customWidth="1"/>
    <col min="11792" max="11792" width="14.42578125" style="1" customWidth="1"/>
    <col min="11793" max="11793" width="28.5703125" style="1" customWidth="1"/>
    <col min="11794" max="11794" width="12.28515625" style="1" customWidth="1"/>
    <col min="11795" max="11795" width="3.7109375" style="1" customWidth="1"/>
    <col min="11796" max="11796" width="11.7109375" style="1" customWidth="1"/>
    <col min="11797" max="11797" width="9.140625" style="1" customWidth="1"/>
    <col min="11798" max="11798" width="8.85546875" style="1" customWidth="1"/>
    <col min="11799" max="11799" width="8.5703125" style="1" customWidth="1"/>
    <col min="11800" max="12032" width="18.28515625" style="1"/>
    <col min="12033" max="12033" width="5.28515625" style="1" customWidth="1"/>
    <col min="12034" max="12034" width="16.7109375" style="1" customWidth="1"/>
    <col min="12035" max="12035" width="8.42578125" style="1" customWidth="1"/>
    <col min="12036" max="12036" width="12.85546875" style="1" customWidth="1"/>
    <col min="12037" max="12037" width="11.28515625" style="1" customWidth="1"/>
    <col min="12038" max="12038" width="11" style="1" customWidth="1"/>
    <col min="12039" max="12039" width="8.42578125" style="1" customWidth="1"/>
    <col min="12040" max="12040" width="8.85546875" style="1" customWidth="1"/>
    <col min="12041" max="12041" width="7.140625" style="1" customWidth="1"/>
    <col min="12042" max="12042" width="5.7109375" style="1" customWidth="1"/>
    <col min="12043" max="12043" width="4" style="1" customWidth="1"/>
    <col min="12044" max="12044" width="7.7109375" style="1" customWidth="1"/>
    <col min="12045" max="12045" width="8.140625" style="1" customWidth="1"/>
    <col min="12046" max="12046" width="10.42578125" style="1" customWidth="1"/>
    <col min="12047" max="12047" width="12.140625" style="1" customWidth="1"/>
    <col min="12048" max="12048" width="14.42578125" style="1" customWidth="1"/>
    <col min="12049" max="12049" width="28.5703125" style="1" customWidth="1"/>
    <col min="12050" max="12050" width="12.28515625" style="1" customWidth="1"/>
    <col min="12051" max="12051" width="3.7109375" style="1" customWidth="1"/>
    <col min="12052" max="12052" width="11.7109375" style="1" customWidth="1"/>
    <col min="12053" max="12053" width="9.140625" style="1" customWidth="1"/>
    <col min="12054" max="12054" width="8.85546875" style="1" customWidth="1"/>
    <col min="12055" max="12055" width="8.5703125" style="1" customWidth="1"/>
    <col min="12056" max="12288" width="18.28515625" style="1"/>
    <col min="12289" max="12289" width="5.28515625" style="1" customWidth="1"/>
    <col min="12290" max="12290" width="16.7109375" style="1" customWidth="1"/>
    <col min="12291" max="12291" width="8.42578125" style="1" customWidth="1"/>
    <col min="12292" max="12292" width="12.85546875" style="1" customWidth="1"/>
    <col min="12293" max="12293" width="11.28515625" style="1" customWidth="1"/>
    <col min="12294" max="12294" width="11" style="1" customWidth="1"/>
    <col min="12295" max="12295" width="8.42578125" style="1" customWidth="1"/>
    <col min="12296" max="12296" width="8.85546875" style="1" customWidth="1"/>
    <col min="12297" max="12297" width="7.140625" style="1" customWidth="1"/>
    <col min="12298" max="12298" width="5.7109375" style="1" customWidth="1"/>
    <col min="12299" max="12299" width="4" style="1" customWidth="1"/>
    <col min="12300" max="12300" width="7.7109375" style="1" customWidth="1"/>
    <col min="12301" max="12301" width="8.140625" style="1" customWidth="1"/>
    <col min="12302" max="12302" width="10.42578125" style="1" customWidth="1"/>
    <col min="12303" max="12303" width="12.140625" style="1" customWidth="1"/>
    <col min="12304" max="12304" width="14.42578125" style="1" customWidth="1"/>
    <col min="12305" max="12305" width="28.5703125" style="1" customWidth="1"/>
    <col min="12306" max="12306" width="12.28515625" style="1" customWidth="1"/>
    <col min="12307" max="12307" width="3.7109375" style="1" customWidth="1"/>
    <col min="12308" max="12308" width="11.7109375" style="1" customWidth="1"/>
    <col min="12309" max="12309" width="9.140625" style="1" customWidth="1"/>
    <col min="12310" max="12310" width="8.85546875" style="1" customWidth="1"/>
    <col min="12311" max="12311" width="8.5703125" style="1" customWidth="1"/>
    <col min="12312" max="12544" width="18.28515625" style="1"/>
    <col min="12545" max="12545" width="5.28515625" style="1" customWidth="1"/>
    <col min="12546" max="12546" width="16.7109375" style="1" customWidth="1"/>
    <col min="12547" max="12547" width="8.42578125" style="1" customWidth="1"/>
    <col min="12548" max="12548" width="12.85546875" style="1" customWidth="1"/>
    <col min="12549" max="12549" width="11.28515625" style="1" customWidth="1"/>
    <col min="12550" max="12550" width="11" style="1" customWidth="1"/>
    <col min="12551" max="12551" width="8.42578125" style="1" customWidth="1"/>
    <col min="12552" max="12552" width="8.85546875" style="1" customWidth="1"/>
    <col min="12553" max="12553" width="7.140625" style="1" customWidth="1"/>
    <col min="12554" max="12554" width="5.7109375" style="1" customWidth="1"/>
    <col min="12555" max="12555" width="4" style="1" customWidth="1"/>
    <col min="12556" max="12556" width="7.7109375" style="1" customWidth="1"/>
    <col min="12557" max="12557" width="8.140625" style="1" customWidth="1"/>
    <col min="12558" max="12558" width="10.42578125" style="1" customWidth="1"/>
    <col min="12559" max="12559" width="12.140625" style="1" customWidth="1"/>
    <col min="12560" max="12560" width="14.42578125" style="1" customWidth="1"/>
    <col min="12561" max="12561" width="28.5703125" style="1" customWidth="1"/>
    <col min="12562" max="12562" width="12.28515625" style="1" customWidth="1"/>
    <col min="12563" max="12563" width="3.7109375" style="1" customWidth="1"/>
    <col min="12564" max="12564" width="11.7109375" style="1" customWidth="1"/>
    <col min="12565" max="12565" width="9.140625" style="1" customWidth="1"/>
    <col min="12566" max="12566" width="8.85546875" style="1" customWidth="1"/>
    <col min="12567" max="12567" width="8.5703125" style="1" customWidth="1"/>
    <col min="12568" max="12800" width="18.28515625" style="1"/>
    <col min="12801" max="12801" width="5.28515625" style="1" customWidth="1"/>
    <col min="12802" max="12802" width="16.7109375" style="1" customWidth="1"/>
    <col min="12803" max="12803" width="8.42578125" style="1" customWidth="1"/>
    <col min="12804" max="12804" width="12.85546875" style="1" customWidth="1"/>
    <col min="12805" max="12805" width="11.28515625" style="1" customWidth="1"/>
    <col min="12806" max="12806" width="11" style="1" customWidth="1"/>
    <col min="12807" max="12807" width="8.42578125" style="1" customWidth="1"/>
    <col min="12808" max="12808" width="8.85546875" style="1" customWidth="1"/>
    <col min="12809" max="12809" width="7.140625" style="1" customWidth="1"/>
    <col min="12810" max="12810" width="5.7109375" style="1" customWidth="1"/>
    <col min="12811" max="12811" width="4" style="1" customWidth="1"/>
    <col min="12812" max="12812" width="7.7109375" style="1" customWidth="1"/>
    <col min="12813" max="12813" width="8.140625" style="1" customWidth="1"/>
    <col min="12814" max="12814" width="10.42578125" style="1" customWidth="1"/>
    <col min="12815" max="12815" width="12.140625" style="1" customWidth="1"/>
    <col min="12816" max="12816" width="14.42578125" style="1" customWidth="1"/>
    <col min="12817" max="12817" width="28.5703125" style="1" customWidth="1"/>
    <col min="12818" max="12818" width="12.28515625" style="1" customWidth="1"/>
    <col min="12819" max="12819" width="3.7109375" style="1" customWidth="1"/>
    <col min="12820" max="12820" width="11.7109375" style="1" customWidth="1"/>
    <col min="12821" max="12821" width="9.140625" style="1" customWidth="1"/>
    <col min="12822" max="12822" width="8.85546875" style="1" customWidth="1"/>
    <col min="12823" max="12823" width="8.5703125" style="1" customWidth="1"/>
    <col min="12824" max="13056" width="18.28515625" style="1"/>
    <col min="13057" max="13057" width="5.28515625" style="1" customWidth="1"/>
    <col min="13058" max="13058" width="16.7109375" style="1" customWidth="1"/>
    <col min="13059" max="13059" width="8.42578125" style="1" customWidth="1"/>
    <col min="13060" max="13060" width="12.85546875" style="1" customWidth="1"/>
    <col min="13061" max="13061" width="11.28515625" style="1" customWidth="1"/>
    <col min="13062" max="13062" width="11" style="1" customWidth="1"/>
    <col min="13063" max="13063" width="8.42578125" style="1" customWidth="1"/>
    <col min="13064" max="13064" width="8.85546875" style="1" customWidth="1"/>
    <col min="13065" max="13065" width="7.140625" style="1" customWidth="1"/>
    <col min="13066" max="13066" width="5.7109375" style="1" customWidth="1"/>
    <col min="13067" max="13067" width="4" style="1" customWidth="1"/>
    <col min="13068" max="13068" width="7.7109375" style="1" customWidth="1"/>
    <col min="13069" max="13069" width="8.140625" style="1" customWidth="1"/>
    <col min="13070" max="13070" width="10.42578125" style="1" customWidth="1"/>
    <col min="13071" max="13071" width="12.140625" style="1" customWidth="1"/>
    <col min="13072" max="13072" width="14.42578125" style="1" customWidth="1"/>
    <col min="13073" max="13073" width="28.5703125" style="1" customWidth="1"/>
    <col min="13074" max="13074" width="12.28515625" style="1" customWidth="1"/>
    <col min="13075" max="13075" width="3.7109375" style="1" customWidth="1"/>
    <col min="13076" max="13076" width="11.7109375" style="1" customWidth="1"/>
    <col min="13077" max="13077" width="9.140625" style="1" customWidth="1"/>
    <col min="13078" max="13078" width="8.85546875" style="1" customWidth="1"/>
    <col min="13079" max="13079" width="8.5703125" style="1" customWidth="1"/>
    <col min="13080" max="13312" width="18.28515625" style="1"/>
    <col min="13313" max="13313" width="5.28515625" style="1" customWidth="1"/>
    <col min="13314" max="13314" width="16.7109375" style="1" customWidth="1"/>
    <col min="13315" max="13315" width="8.42578125" style="1" customWidth="1"/>
    <col min="13316" max="13316" width="12.85546875" style="1" customWidth="1"/>
    <col min="13317" max="13317" width="11.28515625" style="1" customWidth="1"/>
    <col min="13318" max="13318" width="11" style="1" customWidth="1"/>
    <col min="13319" max="13319" width="8.42578125" style="1" customWidth="1"/>
    <col min="13320" max="13320" width="8.85546875" style="1" customWidth="1"/>
    <col min="13321" max="13321" width="7.140625" style="1" customWidth="1"/>
    <col min="13322" max="13322" width="5.7109375" style="1" customWidth="1"/>
    <col min="13323" max="13323" width="4" style="1" customWidth="1"/>
    <col min="13324" max="13324" width="7.7109375" style="1" customWidth="1"/>
    <col min="13325" max="13325" width="8.140625" style="1" customWidth="1"/>
    <col min="13326" max="13326" width="10.42578125" style="1" customWidth="1"/>
    <col min="13327" max="13327" width="12.140625" style="1" customWidth="1"/>
    <col min="13328" max="13328" width="14.42578125" style="1" customWidth="1"/>
    <col min="13329" max="13329" width="28.5703125" style="1" customWidth="1"/>
    <col min="13330" max="13330" width="12.28515625" style="1" customWidth="1"/>
    <col min="13331" max="13331" width="3.7109375" style="1" customWidth="1"/>
    <col min="13332" max="13332" width="11.7109375" style="1" customWidth="1"/>
    <col min="13333" max="13333" width="9.140625" style="1" customWidth="1"/>
    <col min="13334" max="13334" width="8.85546875" style="1" customWidth="1"/>
    <col min="13335" max="13335" width="8.5703125" style="1" customWidth="1"/>
    <col min="13336" max="13568" width="18.28515625" style="1"/>
    <col min="13569" max="13569" width="5.28515625" style="1" customWidth="1"/>
    <col min="13570" max="13570" width="16.7109375" style="1" customWidth="1"/>
    <col min="13571" max="13571" width="8.42578125" style="1" customWidth="1"/>
    <col min="13572" max="13572" width="12.85546875" style="1" customWidth="1"/>
    <col min="13573" max="13573" width="11.28515625" style="1" customWidth="1"/>
    <col min="13574" max="13574" width="11" style="1" customWidth="1"/>
    <col min="13575" max="13575" width="8.42578125" style="1" customWidth="1"/>
    <col min="13576" max="13576" width="8.85546875" style="1" customWidth="1"/>
    <col min="13577" max="13577" width="7.140625" style="1" customWidth="1"/>
    <col min="13578" max="13578" width="5.7109375" style="1" customWidth="1"/>
    <col min="13579" max="13579" width="4" style="1" customWidth="1"/>
    <col min="13580" max="13580" width="7.7109375" style="1" customWidth="1"/>
    <col min="13581" max="13581" width="8.140625" style="1" customWidth="1"/>
    <col min="13582" max="13582" width="10.42578125" style="1" customWidth="1"/>
    <col min="13583" max="13583" width="12.140625" style="1" customWidth="1"/>
    <col min="13584" max="13584" width="14.42578125" style="1" customWidth="1"/>
    <col min="13585" max="13585" width="28.5703125" style="1" customWidth="1"/>
    <col min="13586" max="13586" width="12.28515625" style="1" customWidth="1"/>
    <col min="13587" max="13587" width="3.7109375" style="1" customWidth="1"/>
    <col min="13588" max="13588" width="11.7109375" style="1" customWidth="1"/>
    <col min="13589" max="13589" width="9.140625" style="1" customWidth="1"/>
    <col min="13590" max="13590" width="8.85546875" style="1" customWidth="1"/>
    <col min="13591" max="13591" width="8.5703125" style="1" customWidth="1"/>
    <col min="13592" max="13824" width="18.28515625" style="1"/>
    <col min="13825" max="13825" width="5.28515625" style="1" customWidth="1"/>
    <col min="13826" max="13826" width="16.7109375" style="1" customWidth="1"/>
    <col min="13827" max="13827" width="8.42578125" style="1" customWidth="1"/>
    <col min="13828" max="13828" width="12.85546875" style="1" customWidth="1"/>
    <col min="13829" max="13829" width="11.28515625" style="1" customWidth="1"/>
    <col min="13830" max="13830" width="11" style="1" customWidth="1"/>
    <col min="13831" max="13831" width="8.42578125" style="1" customWidth="1"/>
    <col min="13832" max="13832" width="8.85546875" style="1" customWidth="1"/>
    <col min="13833" max="13833" width="7.140625" style="1" customWidth="1"/>
    <col min="13834" max="13834" width="5.7109375" style="1" customWidth="1"/>
    <col min="13835" max="13835" width="4" style="1" customWidth="1"/>
    <col min="13836" max="13836" width="7.7109375" style="1" customWidth="1"/>
    <col min="13837" max="13837" width="8.140625" style="1" customWidth="1"/>
    <col min="13838" max="13838" width="10.42578125" style="1" customWidth="1"/>
    <col min="13839" max="13839" width="12.140625" style="1" customWidth="1"/>
    <col min="13840" max="13840" width="14.42578125" style="1" customWidth="1"/>
    <col min="13841" max="13841" width="28.5703125" style="1" customWidth="1"/>
    <col min="13842" max="13842" width="12.28515625" style="1" customWidth="1"/>
    <col min="13843" max="13843" width="3.7109375" style="1" customWidth="1"/>
    <col min="13844" max="13844" width="11.7109375" style="1" customWidth="1"/>
    <col min="13845" max="13845" width="9.140625" style="1" customWidth="1"/>
    <col min="13846" max="13846" width="8.85546875" style="1" customWidth="1"/>
    <col min="13847" max="13847" width="8.5703125" style="1" customWidth="1"/>
    <col min="13848" max="14080" width="18.28515625" style="1"/>
    <col min="14081" max="14081" width="5.28515625" style="1" customWidth="1"/>
    <col min="14082" max="14082" width="16.7109375" style="1" customWidth="1"/>
    <col min="14083" max="14083" width="8.42578125" style="1" customWidth="1"/>
    <col min="14084" max="14084" width="12.85546875" style="1" customWidth="1"/>
    <col min="14085" max="14085" width="11.28515625" style="1" customWidth="1"/>
    <col min="14086" max="14086" width="11" style="1" customWidth="1"/>
    <col min="14087" max="14087" width="8.42578125" style="1" customWidth="1"/>
    <col min="14088" max="14088" width="8.85546875" style="1" customWidth="1"/>
    <col min="14089" max="14089" width="7.140625" style="1" customWidth="1"/>
    <col min="14090" max="14090" width="5.7109375" style="1" customWidth="1"/>
    <col min="14091" max="14091" width="4" style="1" customWidth="1"/>
    <col min="14092" max="14092" width="7.7109375" style="1" customWidth="1"/>
    <col min="14093" max="14093" width="8.140625" style="1" customWidth="1"/>
    <col min="14094" max="14094" width="10.42578125" style="1" customWidth="1"/>
    <col min="14095" max="14095" width="12.140625" style="1" customWidth="1"/>
    <col min="14096" max="14096" width="14.42578125" style="1" customWidth="1"/>
    <col min="14097" max="14097" width="28.5703125" style="1" customWidth="1"/>
    <col min="14098" max="14098" width="12.28515625" style="1" customWidth="1"/>
    <col min="14099" max="14099" width="3.7109375" style="1" customWidth="1"/>
    <col min="14100" max="14100" width="11.7109375" style="1" customWidth="1"/>
    <col min="14101" max="14101" width="9.140625" style="1" customWidth="1"/>
    <col min="14102" max="14102" width="8.85546875" style="1" customWidth="1"/>
    <col min="14103" max="14103" width="8.5703125" style="1" customWidth="1"/>
    <col min="14104" max="14336" width="18.28515625" style="1"/>
    <col min="14337" max="14337" width="5.28515625" style="1" customWidth="1"/>
    <col min="14338" max="14338" width="16.7109375" style="1" customWidth="1"/>
    <col min="14339" max="14339" width="8.42578125" style="1" customWidth="1"/>
    <col min="14340" max="14340" width="12.85546875" style="1" customWidth="1"/>
    <col min="14341" max="14341" width="11.28515625" style="1" customWidth="1"/>
    <col min="14342" max="14342" width="11" style="1" customWidth="1"/>
    <col min="14343" max="14343" width="8.42578125" style="1" customWidth="1"/>
    <col min="14344" max="14344" width="8.85546875" style="1" customWidth="1"/>
    <col min="14345" max="14345" width="7.140625" style="1" customWidth="1"/>
    <col min="14346" max="14346" width="5.7109375" style="1" customWidth="1"/>
    <col min="14347" max="14347" width="4" style="1" customWidth="1"/>
    <col min="14348" max="14348" width="7.7109375" style="1" customWidth="1"/>
    <col min="14349" max="14349" width="8.140625" style="1" customWidth="1"/>
    <col min="14350" max="14350" width="10.42578125" style="1" customWidth="1"/>
    <col min="14351" max="14351" width="12.140625" style="1" customWidth="1"/>
    <col min="14352" max="14352" width="14.42578125" style="1" customWidth="1"/>
    <col min="14353" max="14353" width="28.5703125" style="1" customWidth="1"/>
    <col min="14354" max="14354" width="12.28515625" style="1" customWidth="1"/>
    <col min="14355" max="14355" width="3.7109375" style="1" customWidth="1"/>
    <col min="14356" max="14356" width="11.7109375" style="1" customWidth="1"/>
    <col min="14357" max="14357" width="9.140625" style="1" customWidth="1"/>
    <col min="14358" max="14358" width="8.85546875" style="1" customWidth="1"/>
    <col min="14359" max="14359" width="8.5703125" style="1" customWidth="1"/>
    <col min="14360" max="14592" width="18.28515625" style="1"/>
    <col min="14593" max="14593" width="5.28515625" style="1" customWidth="1"/>
    <col min="14594" max="14594" width="16.7109375" style="1" customWidth="1"/>
    <col min="14595" max="14595" width="8.42578125" style="1" customWidth="1"/>
    <col min="14596" max="14596" width="12.85546875" style="1" customWidth="1"/>
    <col min="14597" max="14597" width="11.28515625" style="1" customWidth="1"/>
    <col min="14598" max="14598" width="11" style="1" customWidth="1"/>
    <col min="14599" max="14599" width="8.42578125" style="1" customWidth="1"/>
    <col min="14600" max="14600" width="8.85546875" style="1" customWidth="1"/>
    <col min="14601" max="14601" width="7.140625" style="1" customWidth="1"/>
    <col min="14602" max="14602" width="5.7109375" style="1" customWidth="1"/>
    <col min="14603" max="14603" width="4" style="1" customWidth="1"/>
    <col min="14604" max="14604" width="7.7109375" style="1" customWidth="1"/>
    <col min="14605" max="14605" width="8.140625" style="1" customWidth="1"/>
    <col min="14606" max="14606" width="10.42578125" style="1" customWidth="1"/>
    <col min="14607" max="14607" width="12.140625" style="1" customWidth="1"/>
    <col min="14608" max="14608" width="14.42578125" style="1" customWidth="1"/>
    <col min="14609" max="14609" width="28.5703125" style="1" customWidth="1"/>
    <col min="14610" max="14610" width="12.28515625" style="1" customWidth="1"/>
    <col min="14611" max="14611" width="3.7109375" style="1" customWidth="1"/>
    <col min="14612" max="14612" width="11.7109375" style="1" customWidth="1"/>
    <col min="14613" max="14613" width="9.140625" style="1" customWidth="1"/>
    <col min="14614" max="14614" width="8.85546875" style="1" customWidth="1"/>
    <col min="14615" max="14615" width="8.5703125" style="1" customWidth="1"/>
    <col min="14616" max="14848" width="18.28515625" style="1"/>
    <col min="14849" max="14849" width="5.28515625" style="1" customWidth="1"/>
    <col min="14850" max="14850" width="16.7109375" style="1" customWidth="1"/>
    <col min="14851" max="14851" width="8.42578125" style="1" customWidth="1"/>
    <col min="14852" max="14852" width="12.85546875" style="1" customWidth="1"/>
    <col min="14853" max="14853" width="11.28515625" style="1" customWidth="1"/>
    <col min="14854" max="14854" width="11" style="1" customWidth="1"/>
    <col min="14855" max="14855" width="8.42578125" style="1" customWidth="1"/>
    <col min="14856" max="14856" width="8.85546875" style="1" customWidth="1"/>
    <col min="14857" max="14857" width="7.140625" style="1" customWidth="1"/>
    <col min="14858" max="14858" width="5.7109375" style="1" customWidth="1"/>
    <col min="14859" max="14859" width="4" style="1" customWidth="1"/>
    <col min="14860" max="14860" width="7.7109375" style="1" customWidth="1"/>
    <col min="14861" max="14861" width="8.140625" style="1" customWidth="1"/>
    <col min="14862" max="14862" width="10.42578125" style="1" customWidth="1"/>
    <col min="14863" max="14863" width="12.140625" style="1" customWidth="1"/>
    <col min="14864" max="14864" width="14.42578125" style="1" customWidth="1"/>
    <col min="14865" max="14865" width="28.5703125" style="1" customWidth="1"/>
    <col min="14866" max="14866" width="12.28515625" style="1" customWidth="1"/>
    <col min="14867" max="14867" width="3.7109375" style="1" customWidth="1"/>
    <col min="14868" max="14868" width="11.7109375" style="1" customWidth="1"/>
    <col min="14869" max="14869" width="9.140625" style="1" customWidth="1"/>
    <col min="14870" max="14870" width="8.85546875" style="1" customWidth="1"/>
    <col min="14871" max="14871" width="8.5703125" style="1" customWidth="1"/>
    <col min="14872" max="15104" width="18.28515625" style="1"/>
    <col min="15105" max="15105" width="5.28515625" style="1" customWidth="1"/>
    <col min="15106" max="15106" width="16.7109375" style="1" customWidth="1"/>
    <col min="15107" max="15107" width="8.42578125" style="1" customWidth="1"/>
    <col min="15108" max="15108" width="12.85546875" style="1" customWidth="1"/>
    <col min="15109" max="15109" width="11.28515625" style="1" customWidth="1"/>
    <col min="15110" max="15110" width="11" style="1" customWidth="1"/>
    <col min="15111" max="15111" width="8.42578125" style="1" customWidth="1"/>
    <col min="15112" max="15112" width="8.85546875" style="1" customWidth="1"/>
    <col min="15113" max="15113" width="7.140625" style="1" customWidth="1"/>
    <col min="15114" max="15114" width="5.7109375" style="1" customWidth="1"/>
    <col min="15115" max="15115" width="4" style="1" customWidth="1"/>
    <col min="15116" max="15116" width="7.7109375" style="1" customWidth="1"/>
    <col min="15117" max="15117" width="8.140625" style="1" customWidth="1"/>
    <col min="15118" max="15118" width="10.42578125" style="1" customWidth="1"/>
    <col min="15119" max="15119" width="12.140625" style="1" customWidth="1"/>
    <col min="15120" max="15120" width="14.42578125" style="1" customWidth="1"/>
    <col min="15121" max="15121" width="28.5703125" style="1" customWidth="1"/>
    <col min="15122" max="15122" width="12.28515625" style="1" customWidth="1"/>
    <col min="15123" max="15123" width="3.7109375" style="1" customWidth="1"/>
    <col min="15124" max="15124" width="11.7109375" style="1" customWidth="1"/>
    <col min="15125" max="15125" width="9.140625" style="1" customWidth="1"/>
    <col min="15126" max="15126" width="8.85546875" style="1" customWidth="1"/>
    <col min="15127" max="15127" width="8.5703125" style="1" customWidth="1"/>
    <col min="15128" max="15360" width="18.28515625" style="1"/>
    <col min="15361" max="15361" width="5.28515625" style="1" customWidth="1"/>
    <col min="15362" max="15362" width="16.7109375" style="1" customWidth="1"/>
    <col min="15363" max="15363" width="8.42578125" style="1" customWidth="1"/>
    <col min="15364" max="15364" width="12.85546875" style="1" customWidth="1"/>
    <col min="15365" max="15365" width="11.28515625" style="1" customWidth="1"/>
    <col min="15366" max="15366" width="11" style="1" customWidth="1"/>
    <col min="15367" max="15367" width="8.42578125" style="1" customWidth="1"/>
    <col min="15368" max="15368" width="8.85546875" style="1" customWidth="1"/>
    <col min="15369" max="15369" width="7.140625" style="1" customWidth="1"/>
    <col min="15370" max="15370" width="5.7109375" style="1" customWidth="1"/>
    <col min="15371" max="15371" width="4" style="1" customWidth="1"/>
    <col min="15372" max="15372" width="7.7109375" style="1" customWidth="1"/>
    <col min="15373" max="15373" width="8.140625" style="1" customWidth="1"/>
    <col min="15374" max="15374" width="10.42578125" style="1" customWidth="1"/>
    <col min="15375" max="15375" width="12.140625" style="1" customWidth="1"/>
    <col min="15376" max="15376" width="14.42578125" style="1" customWidth="1"/>
    <col min="15377" max="15377" width="28.5703125" style="1" customWidth="1"/>
    <col min="15378" max="15378" width="12.28515625" style="1" customWidth="1"/>
    <col min="15379" max="15379" width="3.7109375" style="1" customWidth="1"/>
    <col min="15380" max="15380" width="11.7109375" style="1" customWidth="1"/>
    <col min="15381" max="15381" width="9.140625" style="1" customWidth="1"/>
    <col min="15382" max="15382" width="8.85546875" style="1" customWidth="1"/>
    <col min="15383" max="15383" width="8.5703125" style="1" customWidth="1"/>
    <col min="15384" max="15616" width="18.28515625" style="1"/>
    <col min="15617" max="15617" width="5.28515625" style="1" customWidth="1"/>
    <col min="15618" max="15618" width="16.7109375" style="1" customWidth="1"/>
    <col min="15619" max="15619" width="8.42578125" style="1" customWidth="1"/>
    <col min="15620" max="15620" width="12.85546875" style="1" customWidth="1"/>
    <col min="15621" max="15621" width="11.28515625" style="1" customWidth="1"/>
    <col min="15622" max="15622" width="11" style="1" customWidth="1"/>
    <col min="15623" max="15623" width="8.42578125" style="1" customWidth="1"/>
    <col min="15624" max="15624" width="8.85546875" style="1" customWidth="1"/>
    <col min="15625" max="15625" width="7.140625" style="1" customWidth="1"/>
    <col min="15626" max="15626" width="5.7109375" style="1" customWidth="1"/>
    <col min="15627" max="15627" width="4" style="1" customWidth="1"/>
    <col min="15628" max="15628" width="7.7109375" style="1" customWidth="1"/>
    <col min="15629" max="15629" width="8.140625" style="1" customWidth="1"/>
    <col min="15630" max="15630" width="10.42578125" style="1" customWidth="1"/>
    <col min="15631" max="15631" width="12.140625" style="1" customWidth="1"/>
    <col min="15632" max="15632" width="14.42578125" style="1" customWidth="1"/>
    <col min="15633" max="15633" width="28.5703125" style="1" customWidth="1"/>
    <col min="15634" max="15634" width="12.28515625" style="1" customWidth="1"/>
    <col min="15635" max="15635" width="3.7109375" style="1" customWidth="1"/>
    <col min="15636" max="15636" width="11.7109375" style="1" customWidth="1"/>
    <col min="15637" max="15637" width="9.140625" style="1" customWidth="1"/>
    <col min="15638" max="15638" width="8.85546875" style="1" customWidth="1"/>
    <col min="15639" max="15639" width="8.5703125" style="1" customWidth="1"/>
    <col min="15640" max="15872" width="18.28515625" style="1"/>
    <col min="15873" max="15873" width="5.28515625" style="1" customWidth="1"/>
    <col min="15874" max="15874" width="16.7109375" style="1" customWidth="1"/>
    <col min="15875" max="15875" width="8.42578125" style="1" customWidth="1"/>
    <col min="15876" max="15876" width="12.85546875" style="1" customWidth="1"/>
    <col min="15877" max="15877" width="11.28515625" style="1" customWidth="1"/>
    <col min="15878" max="15878" width="11" style="1" customWidth="1"/>
    <col min="15879" max="15879" width="8.42578125" style="1" customWidth="1"/>
    <col min="15880" max="15880" width="8.85546875" style="1" customWidth="1"/>
    <col min="15881" max="15881" width="7.140625" style="1" customWidth="1"/>
    <col min="15882" max="15882" width="5.7109375" style="1" customWidth="1"/>
    <col min="15883" max="15883" width="4" style="1" customWidth="1"/>
    <col min="15884" max="15884" width="7.7109375" style="1" customWidth="1"/>
    <col min="15885" max="15885" width="8.140625" style="1" customWidth="1"/>
    <col min="15886" max="15886" width="10.42578125" style="1" customWidth="1"/>
    <col min="15887" max="15887" width="12.140625" style="1" customWidth="1"/>
    <col min="15888" max="15888" width="14.42578125" style="1" customWidth="1"/>
    <col min="15889" max="15889" width="28.5703125" style="1" customWidth="1"/>
    <col min="15890" max="15890" width="12.28515625" style="1" customWidth="1"/>
    <col min="15891" max="15891" width="3.7109375" style="1" customWidth="1"/>
    <col min="15892" max="15892" width="11.7109375" style="1" customWidth="1"/>
    <col min="15893" max="15893" width="9.140625" style="1" customWidth="1"/>
    <col min="15894" max="15894" width="8.85546875" style="1" customWidth="1"/>
    <col min="15895" max="15895" width="8.5703125" style="1" customWidth="1"/>
    <col min="15896" max="16128" width="18.28515625" style="1"/>
    <col min="16129" max="16129" width="5.28515625" style="1" customWidth="1"/>
    <col min="16130" max="16130" width="16.7109375" style="1" customWidth="1"/>
    <col min="16131" max="16131" width="8.42578125" style="1" customWidth="1"/>
    <col min="16132" max="16132" width="12.85546875" style="1" customWidth="1"/>
    <col min="16133" max="16133" width="11.28515625" style="1" customWidth="1"/>
    <col min="16134" max="16134" width="11" style="1" customWidth="1"/>
    <col min="16135" max="16135" width="8.42578125" style="1" customWidth="1"/>
    <col min="16136" max="16136" width="8.85546875" style="1" customWidth="1"/>
    <col min="16137" max="16137" width="7.140625" style="1" customWidth="1"/>
    <col min="16138" max="16138" width="5.7109375" style="1" customWidth="1"/>
    <col min="16139" max="16139" width="4" style="1" customWidth="1"/>
    <col min="16140" max="16140" width="7.7109375" style="1" customWidth="1"/>
    <col min="16141" max="16141" width="8.140625" style="1" customWidth="1"/>
    <col min="16142" max="16142" width="10.42578125" style="1" customWidth="1"/>
    <col min="16143" max="16143" width="12.140625" style="1" customWidth="1"/>
    <col min="16144" max="16144" width="14.42578125" style="1" customWidth="1"/>
    <col min="16145" max="16145" width="28.5703125" style="1" customWidth="1"/>
    <col min="16146" max="16146" width="12.28515625" style="1" customWidth="1"/>
    <col min="16147" max="16147" width="3.7109375" style="1" customWidth="1"/>
    <col min="16148" max="16148" width="11.7109375" style="1" customWidth="1"/>
    <col min="16149" max="16149" width="9.140625" style="1" customWidth="1"/>
    <col min="16150" max="16150" width="8.85546875" style="1" customWidth="1"/>
    <col min="16151" max="16151" width="8.5703125" style="1" customWidth="1"/>
    <col min="16152" max="16384" width="18.28515625" style="1"/>
  </cols>
  <sheetData>
    <row r="1" spans="1:23" ht="12" thickBot="1" x14ac:dyDescent="0.25">
      <c r="A1" s="603"/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3"/>
      <c r="N1" s="603"/>
      <c r="O1" s="603"/>
      <c r="P1" s="603"/>
      <c r="Q1" s="603"/>
      <c r="R1" s="603"/>
    </row>
    <row r="2" spans="1:23" ht="21.75" thickBot="1" x14ac:dyDescent="0.25">
      <c r="A2" s="631" t="s">
        <v>1400</v>
      </c>
      <c r="B2" s="632"/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2"/>
      <c r="P2" s="632"/>
      <c r="Q2" s="632"/>
      <c r="R2" s="633"/>
      <c r="T2" s="2"/>
      <c r="U2" s="2"/>
      <c r="V2" s="2"/>
      <c r="W2" s="2"/>
    </row>
    <row r="3" spans="1:23" s="6" customFormat="1" ht="25.5" thickBot="1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17</v>
      </c>
      <c r="R3" s="5" t="s">
        <v>18</v>
      </c>
      <c r="T3" s="7" t="s">
        <v>19</v>
      </c>
      <c r="U3" s="8" t="s">
        <v>20</v>
      </c>
      <c r="V3" s="8" t="s">
        <v>21</v>
      </c>
      <c r="W3" s="9" t="s">
        <v>22</v>
      </c>
    </row>
    <row r="4" spans="1:23" ht="13.5" thickBot="1" x14ac:dyDescent="0.25">
      <c r="A4" s="10">
        <v>8</v>
      </c>
      <c r="B4" s="607" t="s">
        <v>23</v>
      </c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8"/>
      <c r="T4" s="11"/>
      <c r="U4" s="12"/>
      <c r="V4" s="12"/>
      <c r="W4" s="13"/>
    </row>
    <row r="5" spans="1:23" ht="33.75" x14ac:dyDescent="0.2">
      <c r="A5" s="14">
        <v>1</v>
      </c>
      <c r="B5" s="15" t="s">
        <v>24</v>
      </c>
      <c r="C5" s="15" t="s">
        <v>25</v>
      </c>
      <c r="D5" s="15" t="s">
        <v>26</v>
      </c>
      <c r="E5" s="15" t="s">
        <v>27</v>
      </c>
      <c r="F5" s="15" t="s">
        <v>28</v>
      </c>
      <c r="G5" s="16">
        <v>961</v>
      </c>
      <c r="H5" s="17">
        <v>8</v>
      </c>
      <c r="I5" s="18">
        <v>156</v>
      </c>
      <c r="J5" s="17">
        <v>175</v>
      </c>
      <c r="K5" s="15" t="s">
        <v>40</v>
      </c>
      <c r="L5" s="15" t="s">
        <v>351</v>
      </c>
      <c r="M5" s="15" t="s">
        <v>352</v>
      </c>
      <c r="N5" s="15" t="s">
        <v>32</v>
      </c>
      <c r="O5" s="19" t="s">
        <v>33</v>
      </c>
      <c r="P5" s="15" t="s">
        <v>34</v>
      </c>
      <c r="Q5" s="15" t="s">
        <v>348</v>
      </c>
      <c r="R5" s="22">
        <f>+I5</f>
        <v>156</v>
      </c>
      <c r="T5" s="15" t="s">
        <v>37</v>
      </c>
      <c r="U5" s="15" t="s">
        <v>34</v>
      </c>
      <c r="V5" s="15" t="s">
        <v>28</v>
      </c>
      <c r="W5" s="16">
        <v>961</v>
      </c>
    </row>
    <row r="6" spans="1:23" ht="33.75" x14ac:dyDescent="0.2">
      <c r="A6" s="31">
        <f>+A5+1</f>
        <v>2</v>
      </c>
      <c r="B6" s="32" t="s">
        <v>47</v>
      </c>
      <c r="C6" s="32" t="s">
        <v>25</v>
      </c>
      <c r="D6" s="32" t="s">
        <v>48</v>
      </c>
      <c r="E6" s="32" t="s">
        <v>49</v>
      </c>
      <c r="F6" s="32" t="s">
        <v>50</v>
      </c>
      <c r="G6" s="33">
        <v>726</v>
      </c>
      <c r="H6" s="34">
        <v>7</v>
      </c>
      <c r="I6" s="18">
        <v>126</v>
      </c>
      <c r="J6" s="34">
        <v>187</v>
      </c>
      <c r="K6" s="32" t="s">
        <v>29</v>
      </c>
      <c r="L6" s="32" t="s">
        <v>1378</v>
      </c>
      <c r="M6" s="32" t="s">
        <v>139</v>
      </c>
      <c r="N6" s="32" t="s">
        <v>53</v>
      </c>
      <c r="O6" s="35">
        <v>7876531111</v>
      </c>
      <c r="P6" s="35">
        <v>7876531700</v>
      </c>
      <c r="Q6" s="32" t="s">
        <v>1379</v>
      </c>
      <c r="R6" s="38">
        <f>I6</f>
        <v>126</v>
      </c>
      <c r="T6" s="32" t="s">
        <v>56</v>
      </c>
      <c r="U6" s="32" t="s">
        <v>34</v>
      </c>
      <c r="V6" s="32" t="s">
        <v>50</v>
      </c>
      <c r="W6" s="33">
        <v>726</v>
      </c>
    </row>
    <row r="7" spans="1:23" ht="22.5" x14ac:dyDescent="0.2">
      <c r="A7" s="31">
        <f t="shared" ref="A7:A12" si="0">+A6+1</f>
        <v>3</v>
      </c>
      <c r="B7" s="23" t="s">
        <v>97</v>
      </c>
      <c r="C7" s="23" t="s">
        <v>25</v>
      </c>
      <c r="D7" s="23" t="s">
        <v>98</v>
      </c>
      <c r="E7" s="23" t="s">
        <v>99</v>
      </c>
      <c r="F7" s="23" t="s">
        <v>59</v>
      </c>
      <c r="G7" s="24">
        <v>9148053</v>
      </c>
      <c r="H7" s="25">
        <v>21</v>
      </c>
      <c r="I7" s="26">
        <v>260</v>
      </c>
      <c r="J7" s="25">
        <v>296</v>
      </c>
      <c r="K7" s="23" t="s">
        <v>40</v>
      </c>
      <c r="L7" s="23" t="s">
        <v>100</v>
      </c>
      <c r="M7" s="23" t="s">
        <v>101</v>
      </c>
      <c r="N7" s="23" t="s">
        <v>53</v>
      </c>
      <c r="O7" s="27">
        <v>7877910404</v>
      </c>
      <c r="P7" s="27">
        <v>7877911460</v>
      </c>
      <c r="Q7" s="29" t="s">
        <v>103</v>
      </c>
      <c r="R7" s="634" t="e">
        <f>+I7+I8+I9+#REF!+I10+I11+I12</f>
        <v>#REF!</v>
      </c>
      <c r="S7" s="44"/>
      <c r="T7" s="23" t="s">
        <v>104</v>
      </c>
      <c r="U7" s="23" t="s">
        <v>34</v>
      </c>
      <c r="V7" s="23" t="s">
        <v>59</v>
      </c>
      <c r="W7" s="24">
        <v>9148053</v>
      </c>
    </row>
    <row r="8" spans="1:23" ht="33.75" x14ac:dyDescent="0.2">
      <c r="A8" s="31">
        <f t="shared" si="0"/>
        <v>4</v>
      </c>
      <c r="B8" s="23" t="s">
        <v>105</v>
      </c>
      <c r="C8" s="23" t="s">
        <v>25</v>
      </c>
      <c r="D8" s="23" t="s">
        <v>106</v>
      </c>
      <c r="E8" s="23" t="s">
        <v>34</v>
      </c>
      <c r="F8" s="23" t="s">
        <v>59</v>
      </c>
      <c r="G8" s="24">
        <v>979</v>
      </c>
      <c r="H8" s="25">
        <v>14</v>
      </c>
      <c r="I8" s="26">
        <v>310</v>
      </c>
      <c r="J8" s="25">
        <v>241</v>
      </c>
      <c r="K8" s="23" t="s">
        <v>107</v>
      </c>
      <c r="L8" s="23" t="s">
        <v>1380</v>
      </c>
      <c r="M8" s="23" t="s">
        <v>1381</v>
      </c>
      <c r="N8" s="23" t="s">
        <v>63</v>
      </c>
      <c r="O8" s="27">
        <v>7877910505</v>
      </c>
      <c r="P8" s="27">
        <v>7877917776</v>
      </c>
      <c r="Q8" s="23" t="s">
        <v>1382</v>
      </c>
      <c r="R8" s="634"/>
      <c r="S8" s="44"/>
      <c r="T8" s="23" t="s">
        <v>106</v>
      </c>
      <c r="U8" s="23" t="s">
        <v>34</v>
      </c>
      <c r="V8" s="23" t="s">
        <v>59</v>
      </c>
      <c r="W8" s="24">
        <v>979</v>
      </c>
    </row>
    <row r="9" spans="1:23" s="307" customFormat="1" ht="22.5" x14ac:dyDescent="0.2">
      <c r="A9" s="299">
        <f t="shared" si="0"/>
        <v>5</v>
      </c>
      <c r="B9" s="300" t="s">
        <v>1383</v>
      </c>
      <c r="C9" s="300" t="s">
        <v>25</v>
      </c>
      <c r="D9" s="300" t="s">
        <v>1384</v>
      </c>
      <c r="E9" s="300" t="s">
        <v>0</v>
      </c>
      <c r="F9" s="300" t="s">
        <v>59</v>
      </c>
      <c r="G9" s="301">
        <v>979</v>
      </c>
      <c r="H9" s="302">
        <v>12</v>
      </c>
      <c r="I9" s="303">
        <v>400</v>
      </c>
      <c r="J9" s="302">
        <v>312</v>
      </c>
      <c r="K9" s="300" t="s">
        <v>200</v>
      </c>
      <c r="L9" s="300" t="s">
        <v>115</v>
      </c>
      <c r="M9" s="300" t="s">
        <v>1225</v>
      </c>
      <c r="N9" s="300" t="s">
        <v>53</v>
      </c>
      <c r="O9" s="304">
        <v>7877916100</v>
      </c>
      <c r="P9" s="304">
        <v>7877918422</v>
      </c>
      <c r="Q9" s="305" t="s">
        <v>1227</v>
      </c>
      <c r="R9" s="634"/>
      <c r="S9" s="306"/>
      <c r="T9" s="300" t="s">
        <v>1384</v>
      </c>
      <c r="U9" s="300" t="s">
        <v>0</v>
      </c>
      <c r="V9" s="300" t="s">
        <v>59</v>
      </c>
      <c r="W9" s="301">
        <v>979</v>
      </c>
    </row>
    <row r="10" spans="1:23" ht="22.5" x14ac:dyDescent="0.2">
      <c r="A10" s="31">
        <f>+A9+1</f>
        <v>6</v>
      </c>
      <c r="B10" s="23" t="s">
        <v>353</v>
      </c>
      <c r="C10" s="23" t="s">
        <v>25</v>
      </c>
      <c r="D10" s="23" t="s">
        <v>354</v>
      </c>
      <c r="E10" s="23" t="s">
        <v>355</v>
      </c>
      <c r="F10" s="23" t="s">
        <v>89</v>
      </c>
      <c r="G10" s="24">
        <v>907</v>
      </c>
      <c r="H10" s="25">
        <v>16</v>
      </c>
      <c r="I10" s="26">
        <v>483</v>
      </c>
      <c r="J10" s="25">
        <v>634</v>
      </c>
      <c r="K10" s="23" t="s">
        <v>40</v>
      </c>
      <c r="L10" s="23" t="s">
        <v>122</v>
      </c>
      <c r="M10" s="23" t="s">
        <v>356</v>
      </c>
      <c r="N10" s="23" t="s">
        <v>53</v>
      </c>
      <c r="O10" s="27">
        <v>7877217500</v>
      </c>
      <c r="P10" s="27" t="s">
        <v>34</v>
      </c>
      <c r="Q10" s="29" t="s">
        <v>358</v>
      </c>
      <c r="R10" s="613">
        <f>+I10+I11+I12</f>
        <v>1511</v>
      </c>
      <c r="S10" s="57"/>
      <c r="T10" s="52" t="s">
        <v>354</v>
      </c>
      <c r="U10" s="52" t="s">
        <v>355</v>
      </c>
      <c r="V10" s="52" t="s">
        <v>89</v>
      </c>
      <c r="W10" s="53">
        <v>907</v>
      </c>
    </row>
    <row r="11" spans="1:23" ht="22.5" x14ac:dyDescent="0.2">
      <c r="A11" s="31">
        <f t="shared" si="0"/>
        <v>7</v>
      </c>
      <c r="B11" s="23" t="s">
        <v>382</v>
      </c>
      <c r="C11" s="23" t="s">
        <v>25</v>
      </c>
      <c r="D11" s="23" t="s">
        <v>383</v>
      </c>
      <c r="E11" s="23" t="s">
        <v>180</v>
      </c>
      <c r="F11" s="23" t="s">
        <v>89</v>
      </c>
      <c r="G11" s="24">
        <v>9071325</v>
      </c>
      <c r="H11" s="25">
        <v>8</v>
      </c>
      <c r="I11" s="26">
        <v>525</v>
      </c>
      <c r="J11" s="25">
        <v>497</v>
      </c>
      <c r="K11" s="23" t="s">
        <v>40</v>
      </c>
      <c r="L11" s="23" t="s">
        <v>122</v>
      </c>
      <c r="M11" s="23" t="s">
        <v>384</v>
      </c>
      <c r="N11" s="23" t="s">
        <v>53</v>
      </c>
      <c r="O11" s="27">
        <v>7877227000</v>
      </c>
      <c r="P11" s="27">
        <v>7872896185</v>
      </c>
      <c r="Q11" s="308" t="s">
        <v>1385</v>
      </c>
      <c r="R11" s="613"/>
      <c r="S11" s="57"/>
      <c r="T11" s="52" t="s">
        <v>383</v>
      </c>
      <c r="U11" s="52" t="s">
        <v>180</v>
      </c>
      <c r="V11" s="52" t="s">
        <v>89</v>
      </c>
      <c r="W11" s="53">
        <v>9071325</v>
      </c>
    </row>
    <row r="12" spans="1:23" ht="23.25" thickBot="1" x14ac:dyDescent="0.25">
      <c r="A12" s="31">
        <f t="shared" si="0"/>
        <v>8</v>
      </c>
      <c r="B12" s="23" t="s">
        <v>411</v>
      </c>
      <c r="C12" s="23" t="s">
        <v>25</v>
      </c>
      <c r="D12" s="23" t="s">
        <v>412</v>
      </c>
      <c r="E12" s="23" t="s">
        <v>34</v>
      </c>
      <c r="F12" s="23" t="s">
        <v>89</v>
      </c>
      <c r="G12" s="24">
        <v>907</v>
      </c>
      <c r="H12" s="25">
        <v>26</v>
      </c>
      <c r="I12" s="26">
        <v>503</v>
      </c>
      <c r="J12" s="25">
        <v>445</v>
      </c>
      <c r="K12" s="23" t="s">
        <v>114</v>
      </c>
      <c r="L12" s="23" t="s">
        <v>1386</v>
      </c>
      <c r="M12" s="23" t="s">
        <v>1387</v>
      </c>
      <c r="N12" s="23" t="s">
        <v>63</v>
      </c>
      <c r="O12" s="27">
        <v>7879933500</v>
      </c>
      <c r="P12" s="27">
        <v>7879333505</v>
      </c>
      <c r="Q12" s="309" t="s">
        <v>1388</v>
      </c>
      <c r="R12" s="613"/>
      <c r="S12" s="57"/>
      <c r="T12" s="52" t="s">
        <v>412</v>
      </c>
      <c r="U12" s="52" t="s">
        <v>34</v>
      </c>
      <c r="V12" s="52" t="s">
        <v>89</v>
      </c>
      <c r="W12" s="53">
        <v>907</v>
      </c>
    </row>
    <row r="13" spans="1:23" ht="13.5" thickBot="1" x14ac:dyDescent="0.25">
      <c r="I13" s="82">
        <f>SUM(I5:I12)</f>
        <v>2763</v>
      </c>
    </row>
    <row r="14" spans="1:23" s="6" customFormat="1" ht="13.5" thickBot="1" x14ac:dyDescent="0.3">
      <c r="A14" s="83">
        <v>1</v>
      </c>
      <c r="B14" s="615" t="s">
        <v>508</v>
      </c>
      <c r="C14" s="615"/>
      <c r="D14" s="615"/>
      <c r="E14" s="615"/>
      <c r="F14" s="615"/>
      <c r="G14" s="615"/>
      <c r="H14" s="615"/>
      <c r="I14" s="615"/>
      <c r="J14" s="615"/>
      <c r="K14" s="615"/>
      <c r="L14" s="615"/>
      <c r="M14" s="615"/>
      <c r="N14" s="615"/>
      <c r="O14" s="615"/>
      <c r="P14" s="615"/>
      <c r="Q14" s="615"/>
      <c r="R14" s="616"/>
      <c r="T14" s="84"/>
      <c r="U14" s="85"/>
      <c r="V14" s="85"/>
      <c r="W14" s="86"/>
    </row>
    <row r="15" spans="1:23" ht="23.25" thickBot="1" x14ac:dyDescent="0.25">
      <c r="A15" s="140">
        <v>1</v>
      </c>
      <c r="B15" s="46" t="s">
        <v>618</v>
      </c>
      <c r="C15" s="46" t="s">
        <v>244</v>
      </c>
      <c r="D15" s="46" t="s">
        <v>619</v>
      </c>
      <c r="E15" s="46" t="s">
        <v>34</v>
      </c>
      <c r="F15" s="46" t="s">
        <v>595</v>
      </c>
      <c r="G15" s="47">
        <v>745</v>
      </c>
      <c r="H15" s="48">
        <v>9</v>
      </c>
      <c r="I15" s="91">
        <v>400</v>
      </c>
      <c r="J15" s="48">
        <v>603</v>
      </c>
      <c r="K15" s="46" t="s">
        <v>114</v>
      </c>
      <c r="L15" s="46" t="s">
        <v>620</v>
      </c>
      <c r="M15" s="46" t="s">
        <v>621</v>
      </c>
      <c r="N15" s="46" t="s">
        <v>63</v>
      </c>
      <c r="O15" s="49">
        <v>7878886000</v>
      </c>
      <c r="P15" s="49">
        <v>7878886235</v>
      </c>
      <c r="Q15" s="50" t="s">
        <v>623</v>
      </c>
      <c r="R15" s="111"/>
      <c r="T15" s="97" t="s">
        <v>624</v>
      </c>
      <c r="U15" s="97" t="s">
        <v>34</v>
      </c>
      <c r="V15" s="97" t="s">
        <v>595</v>
      </c>
      <c r="W15" s="98">
        <v>745</v>
      </c>
    </row>
    <row r="16" spans="1:23" ht="13.5" thickBot="1" x14ac:dyDescent="0.25">
      <c r="A16" s="120"/>
      <c r="B16" s="121"/>
      <c r="C16" s="121"/>
      <c r="D16" s="121"/>
      <c r="E16" s="121"/>
      <c r="F16" s="121"/>
      <c r="G16" s="121"/>
      <c r="H16" s="122"/>
      <c r="I16" s="123">
        <f>SUM(I15:I15)</f>
        <v>400</v>
      </c>
      <c r="J16" s="124"/>
      <c r="K16" s="121"/>
      <c r="L16" s="121"/>
      <c r="M16" s="121"/>
      <c r="N16" s="121"/>
      <c r="O16" s="121"/>
      <c r="P16" s="121"/>
      <c r="Q16" s="121" t="s">
        <v>137</v>
      </c>
      <c r="R16" s="121"/>
      <c r="T16" s="121"/>
      <c r="U16" s="121"/>
      <c r="V16" s="121"/>
      <c r="W16" s="121"/>
    </row>
    <row r="17" spans="1:23" ht="13.5" thickBot="1" x14ac:dyDescent="0.25">
      <c r="A17" s="125">
        <v>1</v>
      </c>
      <c r="B17" s="591" t="s">
        <v>704</v>
      </c>
      <c r="C17" s="591"/>
      <c r="D17" s="591"/>
      <c r="E17" s="591"/>
      <c r="F17" s="591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1"/>
      <c r="R17" s="592"/>
      <c r="S17" s="126"/>
      <c r="T17" s="127"/>
      <c r="U17" s="128"/>
      <c r="V17" s="128"/>
      <c r="W17" s="129"/>
    </row>
    <row r="18" spans="1:23" ht="22.5" x14ac:dyDescent="0.2">
      <c r="A18" s="310">
        <v>1</v>
      </c>
      <c r="B18" s="143" t="s">
        <v>760</v>
      </c>
      <c r="C18" s="143" t="s">
        <v>25</v>
      </c>
      <c r="D18" s="143" t="s">
        <v>761</v>
      </c>
      <c r="E18" s="143" t="s">
        <v>762</v>
      </c>
      <c r="F18" s="143" t="s">
        <v>763</v>
      </c>
      <c r="G18" s="144">
        <v>674</v>
      </c>
      <c r="H18" s="145">
        <v>7</v>
      </c>
      <c r="I18" s="146">
        <v>104</v>
      </c>
      <c r="J18" s="145">
        <v>129</v>
      </c>
      <c r="K18" s="143" t="s">
        <v>40</v>
      </c>
      <c r="L18" s="143" t="s">
        <v>1389</v>
      </c>
      <c r="M18" s="143" t="s">
        <v>1390</v>
      </c>
      <c r="N18" s="143" t="s">
        <v>32</v>
      </c>
      <c r="O18" s="147">
        <v>7878541000</v>
      </c>
      <c r="P18" s="147">
        <v>7878541100</v>
      </c>
      <c r="Q18" s="143" t="s">
        <v>1391</v>
      </c>
      <c r="R18" s="152">
        <f>I18</f>
        <v>104</v>
      </c>
      <c r="T18" s="143" t="s">
        <v>768</v>
      </c>
      <c r="U18" s="143" t="s">
        <v>34</v>
      </c>
      <c r="V18" s="143" t="s">
        <v>89</v>
      </c>
      <c r="W18" s="144">
        <v>9364225</v>
      </c>
    </row>
    <row r="19" spans="1:23" ht="13.5" thickBot="1" x14ac:dyDescent="0.25">
      <c r="A19" s="120"/>
      <c r="B19" s="121"/>
      <c r="C19" s="121"/>
      <c r="D19" s="121"/>
      <c r="E19" s="121"/>
      <c r="F19" s="121"/>
      <c r="G19" s="121"/>
      <c r="H19" s="122"/>
      <c r="I19" s="164">
        <f>SUM(I18:I18)</f>
        <v>104</v>
      </c>
      <c r="J19" s="122"/>
      <c r="K19" s="121"/>
      <c r="L19" s="121"/>
      <c r="M19" s="121"/>
      <c r="N19" s="121"/>
      <c r="O19" s="121"/>
      <c r="P19" s="121"/>
      <c r="Q19" s="121"/>
      <c r="R19" s="121"/>
      <c r="T19" s="121"/>
      <c r="U19" s="121"/>
      <c r="V19" s="121"/>
      <c r="W19" s="121"/>
    </row>
    <row r="20" spans="1:23" ht="13.5" thickBot="1" x14ac:dyDescent="0.25">
      <c r="A20" s="165">
        <v>3</v>
      </c>
      <c r="B20" s="595" t="s">
        <v>794</v>
      </c>
      <c r="C20" s="595"/>
      <c r="D20" s="595"/>
      <c r="E20" s="595"/>
      <c r="F20" s="595"/>
      <c r="G20" s="595"/>
      <c r="H20" s="595"/>
      <c r="I20" s="595"/>
      <c r="J20" s="595"/>
      <c r="K20" s="595"/>
      <c r="L20" s="595"/>
      <c r="M20" s="595"/>
      <c r="N20" s="595"/>
      <c r="O20" s="595"/>
      <c r="P20" s="595"/>
      <c r="Q20" s="595"/>
      <c r="R20" s="596"/>
      <c r="T20" s="166"/>
      <c r="U20" s="167"/>
      <c r="V20" s="167"/>
      <c r="W20" s="168"/>
    </row>
    <row r="21" spans="1:23" ht="22.5" x14ac:dyDescent="0.2">
      <c r="A21" s="169">
        <v>1</v>
      </c>
      <c r="B21" s="170" t="s">
        <v>795</v>
      </c>
      <c r="C21" s="170" t="s">
        <v>25</v>
      </c>
      <c r="D21" s="170" t="s">
        <v>796</v>
      </c>
      <c r="E21" s="170" t="s">
        <v>797</v>
      </c>
      <c r="F21" s="170" t="s">
        <v>798</v>
      </c>
      <c r="G21" s="171">
        <v>605</v>
      </c>
      <c r="H21" s="172">
        <v>4</v>
      </c>
      <c r="I21" s="173">
        <v>152</v>
      </c>
      <c r="J21" s="172">
        <v>132</v>
      </c>
      <c r="K21" s="170" t="s">
        <v>40</v>
      </c>
      <c r="L21" s="170" t="s">
        <v>61</v>
      </c>
      <c r="M21" s="170" t="s">
        <v>799</v>
      </c>
      <c r="N21" s="170" t="s">
        <v>53</v>
      </c>
      <c r="O21" s="174">
        <v>7876588000</v>
      </c>
      <c r="P21" s="174">
        <v>7876588020</v>
      </c>
      <c r="Q21" s="170" t="s">
        <v>1392</v>
      </c>
      <c r="R21" s="311">
        <f>SUM(I21:I21)</f>
        <v>152</v>
      </c>
      <c r="T21" s="170" t="s">
        <v>802</v>
      </c>
      <c r="U21" s="170" t="s">
        <v>34</v>
      </c>
      <c r="V21" s="170" t="s">
        <v>798</v>
      </c>
      <c r="W21" s="171">
        <v>604</v>
      </c>
    </row>
    <row r="22" spans="1:23" ht="22.5" x14ac:dyDescent="0.2">
      <c r="A22" s="31">
        <f>+A21+1</f>
        <v>2</v>
      </c>
      <c r="B22" s="52" t="s">
        <v>989</v>
      </c>
      <c r="C22" s="52" t="s">
        <v>25</v>
      </c>
      <c r="D22" s="52" t="s">
        <v>990</v>
      </c>
      <c r="E22" s="52" t="s">
        <v>991</v>
      </c>
      <c r="F22" s="52" t="s">
        <v>977</v>
      </c>
      <c r="G22" s="53">
        <v>6822368</v>
      </c>
      <c r="H22" s="54">
        <v>7</v>
      </c>
      <c r="I22" s="180">
        <v>141</v>
      </c>
      <c r="J22" s="54">
        <v>182</v>
      </c>
      <c r="K22" s="52" t="s">
        <v>40</v>
      </c>
      <c r="L22" s="52" t="s">
        <v>992</v>
      </c>
      <c r="M22" s="52" t="s">
        <v>578</v>
      </c>
      <c r="N22" s="52" t="s">
        <v>32</v>
      </c>
      <c r="O22" s="55">
        <v>7878331100</v>
      </c>
      <c r="P22" s="55">
        <v>7878331300</v>
      </c>
      <c r="Q22" s="52" t="s">
        <v>1393</v>
      </c>
      <c r="R22" s="580">
        <f>+I22+I23</f>
        <v>347</v>
      </c>
      <c r="T22" s="52" t="s">
        <v>995</v>
      </c>
      <c r="U22" s="52" t="s">
        <v>0</v>
      </c>
      <c r="V22" s="52" t="s">
        <v>977</v>
      </c>
      <c r="W22" s="53">
        <v>680</v>
      </c>
    </row>
    <row r="23" spans="1:23" ht="23.25" thickBot="1" x14ac:dyDescent="0.25">
      <c r="A23" s="31">
        <f t="shared" ref="A23" si="1">+A22+1</f>
        <v>3</v>
      </c>
      <c r="B23" s="52" t="s">
        <v>996</v>
      </c>
      <c r="C23" s="52" t="s">
        <v>25</v>
      </c>
      <c r="D23" s="52" t="s">
        <v>997</v>
      </c>
      <c r="E23" s="52" t="s">
        <v>998</v>
      </c>
      <c r="F23" s="52" t="s">
        <v>977</v>
      </c>
      <c r="G23" s="53">
        <v>680</v>
      </c>
      <c r="H23" s="54">
        <v>4</v>
      </c>
      <c r="I23" s="180">
        <v>206</v>
      </c>
      <c r="J23" s="54">
        <v>240</v>
      </c>
      <c r="K23" s="52" t="s">
        <v>40</v>
      </c>
      <c r="L23" s="52" t="s">
        <v>999</v>
      </c>
      <c r="M23" s="52" t="s">
        <v>1000</v>
      </c>
      <c r="N23" s="52" t="s">
        <v>202</v>
      </c>
      <c r="O23" s="55">
        <v>7878323030</v>
      </c>
      <c r="P23" s="55">
        <v>7878343475</v>
      </c>
      <c r="Q23" s="52" t="s">
        <v>1394</v>
      </c>
      <c r="R23" s="580"/>
      <c r="T23" s="52" t="s">
        <v>1003</v>
      </c>
      <c r="U23" s="52" t="s">
        <v>34</v>
      </c>
      <c r="V23" s="52" t="s">
        <v>977</v>
      </c>
      <c r="W23" s="53">
        <v>680</v>
      </c>
    </row>
    <row r="24" spans="1:23" ht="13.5" thickBot="1" x14ac:dyDescent="0.25">
      <c r="A24" s="120"/>
      <c r="B24" s="121"/>
      <c r="C24" s="121"/>
      <c r="D24" s="121"/>
      <c r="E24" s="121"/>
      <c r="F24" s="121"/>
      <c r="G24" s="121"/>
      <c r="H24" s="122"/>
      <c r="I24" s="200">
        <f>SUM(I21:I23)</f>
        <v>499</v>
      </c>
      <c r="J24" s="124">
        <f>+I24-1772</f>
        <v>-1273</v>
      </c>
      <c r="K24" s="121"/>
      <c r="L24" s="121"/>
      <c r="M24" s="121"/>
      <c r="N24" s="121"/>
      <c r="O24" s="121"/>
      <c r="P24" s="121"/>
      <c r="Q24" s="121"/>
      <c r="R24" s="121"/>
      <c r="T24" s="121"/>
      <c r="U24" s="121"/>
      <c r="V24" s="121"/>
      <c r="W24" s="121"/>
    </row>
    <row r="25" spans="1:23" ht="13.5" thickBot="1" x14ac:dyDescent="0.25">
      <c r="A25" s="201">
        <v>4</v>
      </c>
      <c r="B25" s="578" t="s">
        <v>1101</v>
      </c>
      <c r="C25" s="578"/>
      <c r="D25" s="578"/>
      <c r="E25" s="578"/>
      <c r="F25" s="578"/>
      <c r="G25" s="578"/>
      <c r="H25" s="578"/>
      <c r="I25" s="578"/>
      <c r="J25" s="578"/>
      <c r="K25" s="578"/>
      <c r="L25" s="578"/>
      <c r="M25" s="578"/>
      <c r="N25" s="578"/>
      <c r="O25" s="578"/>
      <c r="P25" s="578"/>
      <c r="Q25" s="578"/>
      <c r="R25" s="579"/>
      <c r="T25" s="202"/>
      <c r="U25" s="203"/>
      <c r="V25" s="203"/>
      <c r="W25" s="204"/>
    </row>
    <row r="26" spans="1:23" ht="22.5" x14ac:dyDescent="0.2">
      <c r="A26" s="205">
        <v>1</v>
      </c>
      <c r="B26" s="206" t="s">
        <v>1102</v>
      </c>
      <c r="C26" s="206" t="s">
        <v>25</v>
      </c>
      <c r="D26" s="206" t="s">
        <v>1103</v>
      </c>
      <c r="E26" s="206" t="s">
        <v>1104</v>
      </c>
      <c r="F26" s="206" t="s">
        <v>1105</v>
      </c>
      <c r="G26" s="207">
        <v>6560015</v>
      </c>
      <c r="H26" s="208">
        <v>8</v>
      </c>
      <c r="I26" s="209">
        <v>136</v>
      </c>
      <c r="J26" s="208">
        <v>99</v>
      </c>
      <c r="K26" s="206" t="s">
        <v>296</v>
      </c>
      <c r="L26" s="206" t="s">
        <v>1395</v>
      </c>
      <c r="M26" s="206" t="s">
        <v>477</v>
      </c>
      <c r="N26" s="206" t="s">
        <v>53</v>
      </c>
      <c r="O26" s="210">
        <v>7878353335</v>
      </c>
      <c r="P26" s="210">
        <v>7879270013</v>
      </c>
      <c r="Q26" s="312" t="s">
        <v>1396</v>
      </c>
      <c r="R26" s="212">
        <f>I26</f>
        <v>136</v>
      </c>
      <c r="T26" s="206" t="s">
        <v>1111</v>
      </c>
      <c r="U26" s="206" t="s">
        <v>34</v>
      </c>
      <c r="V26" s="206" t="s">
        <v>1105</v>
      </c>
      <c r="W26" s="207">
        <v>6560015</v>
      </c>
    </row>
    <row r="27" spans="1:23" ht="22.5" x14ac:dyDescent="0.2">
      <c r="A27" s="104">
        <v>2</v>
      </c>
      <c r="B27" s="52" t="s">
        <v>1126</v>
      </c>
      <c r="C27" s="52" t="s">
        <v>25</v>
      </c>
      <c r="D27" s="52" t="s">
        <v>1127</v>
      </c>
      <c r="E27" s="52" t="s">
        <v>34</v>
      </c>
      <c r="F27" s="52" t="s">
        <v>1128</v>
      </c>
      <c r="G27" s="53">
        <v>7327419</v>
      </c>
      <c r="H27" s="54">
        <v>12</v>
      </c>
      <c r="I27" s="214">
        <v>254</v>
      </c>
      <c r="J27" s="54">
        <v>325</v>
      </c>
      <c r="K27" s="52" t="s">
        <v>40</v>
      </c>
      <c r="L27" s="52" t="s">
        <v>1129</v>
      </c>
      <c r="M27" s="52" t="s">
        <v>1130</v>
      </c>
      <c r="N27" s="52" t="s">
        <v>32</v>
      </c>
      <c r="O27" s="55">
        <v>7872597676</v>
      </c>
      <c r="P27" s="55">
        <v>7872597618</v>
      </c>
      <c r="Q27" s="52" t="s">
        <v>1397</v>
      </c>
      <c r="R27" s="580">
        <f>SUM(I27:I29)</f>
        <v>439</v>
      </c>
      <c r="T27" s="52" t="s">
        <v>1133</v>
      </c>
      <c r="U27" s="52" t="s">
        <v>34</v>
      </c>
      <c r="V27" s="52" t="s">
        <v>1128</v>
      </c>
      <c r="W27" s="53">
        <v>7327419</v>
      </c>
    </row>
    <row r="28" spans="1:23" ht="22.5" x14ac:dyDescent="0.2">
      <c r="A28" s="104">
        <v>3</v>
      </c>
      <c r="B28" s="52" t="s">
        <v>1134</v>
      </c>
      <c r="C28" s="52" t="s">
        <v>25</v>
      </c>
      <c r="D28" s="52" t="s">
        <v>1135</v>
      </c>
      <c r="E28" s="52" t="s">
        <v>1136</v>
      </c>
      <c r="F28" s="52" t="s">
        <v>1128</v>
      </c>
      <c r="G28" s="53">
        <v>7281502</v>
      </c>
      <c r="H28" s="54">
        <v>7</v>
      </c>
      <c r="I28" s="214">
        <v>116</v>
      </c>
      <c r="J28" s="54">
        <v>180</v>
      </c>
      <c r="K28" s="52" t="s">
        <v>40</v>
      </c>
      <c r="L28" s="52" t="s">
        <v>122</v>
      </c>
      <c r="M28" s="52" t="s">
        <v>1398</v>
      </c>
      <c r="N28" s="52" t="s">
        <v>32</v>
      </c>
      <c r="O28" s="55">
        <v>7878441200</v>
      </c>
      <c r="P28" s="55">
        <v>7878418683</v>
      </c>
      <c r="Q28" s="52" t="s">
        <v>1399</v>
      </c>
      <c r="R28" s="580"/>
      <c r="T28" s="52" t="s">
        <v>1140</v>
      </c>
      <c r="U28" s="52" t="s">
        <v>34</v>
      </c>
      <c r="V28" s="52" t="s">
        <v>1128</v>
      </c>
      <c r="W28" s="53">
        <v>7281502</v>
      </c>
    </row>
    <row r="29" spans="1:23" ht="34.5" thickBot="1" x14ac:dyDescent="0.25">
      <c r="A29" s="104">
        <f>+A28+1</f>
        <v>4</v>
      </c>
      <c r="B29" s="52" t="s">
        <v>1177</v>
      </c>
      <c r="C29" s="52" t="s">
        <v>25</v>
      </c>
      <c r="D29" s="52" t="s">
        <v>1178</v>
      </c>
      <c r="E29" s="52" t="s">
        <v>1179</v>
      </c>
      <c r="F29" s="52" t="s">
        <v>1128</v>
      </c>
      <c r="G29" s="53">
        <v>731</v>
      </c>
      <c r="H29" s="54">
        <v>6</v>
      </c>
      <c r="I29" s="214">
        <v>69</v>
      </c>
      <c r="J29" s="54">
        <v>177</v>
      </c>
      <c r="K29" s="52" t="s">
        <v>40</v>
      </c>
      <c r="L29" s="52" t="s">
        <v>1180</v>
      </c>
      <c r="M29" s="52" t="s">
        <v>1181</v>
      </c>
      <c r="N29" s="52" t="s">
        <v>43</v>
      </c>
      <c r="O29" s="55">
        <v>7878135050</v>
      </c>
      <c r="P29" s="55">
        <v>7878135025</v>
      </c>
      <c r="Q29" s="56" t="s">
        <v>1183</v>
      </c>
      <c r="R29" s="580"/>
      <c r="T29" s="52" t="s">
        <v>1184</v>
      </c>
      <c r="U29" s="52" t="s">
        <v>34</v>
      </c>
      <c r="V29" s="52" t="s">
        <v>1128</v>
      </c>
      <c r="W29" s="53">
        <v>733</v>
      </c>
    </row>
    <row r="30" spans="1:23" ht="12.75" x14ac:dyDescent="0.2">
      <c r="A30" s="218"/>
      <c r="B30" s="121"/>
      <c r="C30" s="121"/>
      <c r="D30" s="121"/>
      <c r="E30" s="121"/>
      <c r="F30" s="121"/>
      <c r="G30" s="121"/>
      <c r="H30" s="122"/>
      <c r="I30" s="313">
        <f>SUM(I26:I29)</f>
        <v>575</v>
      </c>
      <c r="J30" s="122"/>
      <c r="K30" s="121"/>
      <c r="L30" s="121"/>
      <c r="M30" s="121"/>
      <c r="N30" s="121"/>
      <c r="O30" s="121"/>
      <c r="P30" s="121"/>
      <c r="Q30" s="121"/>
      <c r="R30" s="121"/>
      <c r="T30" s="121"/>
      <c r="U30" s="121"/>
      <c r="V30" s="121"/>
      <c r="W30" s="121"/>
    </row>
  </sheetData>
  <mergeCells count="11">
    <mergeCell ref="B14:R14"/>
    <mergeCell ref="A1:R1"/>
    <mergeCell ref="A2:R2"/>
    <mergeCell ref="B4:R4"/>
    <mergeCell ref="R7:R9"/>
    <mergeCell ref="R10:R12"/>
    <mergeCell ref="B17:R17"/>
    <mergeCell ref="B20:R20"/>
    <mergeCell ref="R22:R23"/>
    <mergeCell ref="B25:R25"/>
    <mergeCell ref="R27:R29"/>
  </mergeCells>
  <hyperlinks>
    <hyperlink ref="Q11" r:id="rId1" display="mailto:Olga.areizaga@marriott.com" xr:uid="{29DE1E01-29BA-4587-B633-897962CFAD00}"/>
    <hyperlink ref="Q12" r:id="rId2" xr:uid="{4A473FA7-C7E3-42AF-9789-10DC1712C2AC}"/>
    <hyperlink ref="Q29" r:id="rId3" xr:uid="{C0230EBC-4170-4C71-8AED-C07BD73440C6}"/>
    <hyperlink ref="Q9" r:id="rId4" xr:uid="{D6DFD585-A08C-490E-872D-A394C6EB5F57}"/>
    <hyperlink ref="Q26" r:id="rId5" xr:uid="{E38B7F54-407C-4578-AABD-5D619B41FB37}"/>
    <hyperlink ref="Q10" r:id="rId6" xr:uid="{336A8270-D12E-46B0-8F42-136EE5DD96E9}"/>
    <hyperlink ref="Q7" r:id="rId7" xr:uid="{8C7BF21E-277A-4788-B298-5B4981B352CC}"/>
    <hyperlink ref="Q15" r:id="rId8" xr:uid="{47E1ED75-73C4-4619-8493-31AFC17360CF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B0840-89BC-49D0-A9C4-961747A151B8}">
  <dimension ref="A1:N107"/>
  <sheetViews>
    <sheetView topLeftCell="A64" workbookViewId="0">
      <selection activeCell="H79" sqref="H79"/>
    </sheetView>
  </sheetViews>
  <sheetFormatPr defaultColWidth="8.7109375" defaultRowHeight="15" x14ac:dyDescent="0.25"/>
  <cols>
    <col min="1" max="1" width="3" style="387" customWidth="1"/>
    <col min="2" max="2" width="18.7109375" style="241" customWidth="1"/>
    <col min="3" max="3" width="20.28515625" style="241" customWidth="1"/>
    <col min="4" max="4" width="10.5703125" style="241" customWidth="1"/>
    <col min="5" max="5" width="11" style="241" customWidth="1"/>
    <col min="6" max="6" width="8.7109375" style="388"/>
    <col min="7" max="7" width="8.5703125" style="387" customWidth="1"/>
    <col min="8" max="8" width="9.42578125" style="387" customWidth="1"/>
    <col min="9" max="9" width="5.7109375" style="241" customWidth="1"/>
    <col min="10" max="10" width="9" style="241" customWidth="1"/>
    <col min="11" max="11" width="10.5703125" style="241" customWidth="1"/>
    <col min="12" max="12" width="9.28515625" style="241" customWidth="1"/>
    <col min="13" max="13" width="12.42578125" style="390" customWidth="1"/>
    <col min="14" max="14" width="14" style="390" customWidth="1"/>
    <col min="15" max="256" width="8.7109375" style="241"/>
    <col min="257" max="257" width="3" style="241" customWidth="1"/>
    <col min="258" max="258" width="13.28515625" style="241" customWidth="1"/>
    <col min="259" max="262" width="8.7109375" style="241"/>
    <col min="263" max="263" width="6.7109375" style="241" customWidth="1"/>
    <col min="264" max="264" width="6.28515625" style="241" customWidth="1"/>
    <col min="265" max="265" width="3.28515625" style="241" customWidth="1"/>
    <col min="266" max="266" width="7.5703125" style="241" customWidth="1"/>
    <col min="267" max="267" width="8.140625" style="241" customWidth="1"/>
    <col min="268" max="268" width="9.28515625" style="241" customWidth="1"/>
    <col min="269" max="269" width="12.42578125" style="241" customWidth="1"/>
    <col min="270" max="270" width="14" style="241" customWidth="1"/>
    <col min="271" max="512" width="8.7109375" style="241"/>
    <col min="513" max="513" width="3" style="241" customWidth="1"/>
    <col min="514" max="514" width="13.28515625" style="241" customWidth="1"/>
    <col min="515" max="518" width="8.7109375" style="241"/>
    <col min="519" max="519" width="6.7109375" style="241" customWidth="1"/>
    <col min="520" max="520" width="6.28515625" style="241" customWidth="1"/>
    <col min="521" max="521" width="3.28515625" style="241" customWidth="1"/>
    <col min="522" max="522" width="7.5703125" style="241" customWidth="1"/>
    <col min="523" max="523" width="8.140625" style="241" customWidth="1"/>
    <col min="524" max="524" width="9.28515625" style="241" customWidth="1"/>
    <col min="525" max="525" width="12.42578125" style="241" customWidth="1"/>
    <col min="526" max="526" width="14" style="241" customWidth="1"/>
    <col min="527" max="768" width="8.7109375" style="241"/>
    <col min="769" max="769" width="3" style="241" customWidth="1"/>
    <col min="770" max="770" width="13.28515625" style="241" customWidth="1"/>
    <col min="771" max="774" width="8.7109375" style="241"/>
    <col min="775" max="775" width="6.7109375" style="241" customWidth="1"/>
    <col min="776" max="776" width="6.28515625" style="241" customWidth="1"/>
    <col min="777" max="777" width="3.28515625" style="241" customWidth="1"/>
    <col min="778" max="778" width="7.5703125" style="241" customWidth="1"/>
    <col min="779" max="779" width="8.140625" style="241" customWidth="1"/>
    <col min="780" max="780" width="9.28515625" style="241" customWidth="1"/>
    <col min="781" max="781" width="12.42578125" style="241" customWidth="1"/>
    <col min="782" max="782" width="14" style="241" customWidth="1"/>
    <col min="783" max="1024" width="8.7109375" style="241"/>
    <col min="1025" max="1025" width="3" style="241" customWidth="1"/>
    <col min="1026" max="1026" width="13.28515625" style="241" customWidth="1"/>
    <col min="1027" max="1030" width="8.7109375" style="241"/>
    <col min="1031" max="1031" width="6.7109375" style="241" customWidth="1"/>
    <col min="1032" max="1032" width="6.28515625" style="241" customWidth="1"/>
    <col min="1033" max="1033" width="3.28515625" style="241" customWidth="1"/>
    <col min="1034" max="1034" width="7.5703125" style="241" customWidth="1"/>
    <col min="1035" max="1035" width="8.140625" style="241" customWidth="1"/>
    <col min="1036" max="1036" width="9.28515625" style="241" customWidth="1"/>
    <col min="1037" max="1037" width="12.42578125" style="241" customWidth="1"/>
    <col min="1038" max="1038" width="14" style="241" customWidth="1"/>
    <col min="1039" max="1280" width="8.7109375" style="241"/>
    <col min="1281" max="1281" width="3" style="241" customWidth="1"/>
    <col min="1282" max="1282" width="13.28515625" style="241" customWidth="1"/>
    <col min="1283" max="1286" width="8.7109375" style="241"/>
    <col min="1287" max="1287" width="6.7109375" style="241" customWidth="1"/>
    <col min="1288" max="1288" width="6.28515625" style="241" customWidth="1"/>
    <col min="1289" max="1289" width="3.28515625" style="241" customWidth="1"/>
    <col min="1290" max="1290" width="7.5703125" style="241" customWidth="1"/>
    <col min="1291" max="1291" width="8.140625" style="241" customWidth="1"/>
    <col min="1292" max="1292" width="9.28515625" style="241" customWidth="1"/>
    <col min="1293" max="1293" width="12.42578125" style="241" customWidth="1"/>
    <col min="1294" max="1294" width="14" style="241" customWidth="1"/>
    <col min="1295" max="1536" width="8.7109375" style="241"/>
    <col min="1537" max="1537" width="3" style="241" customWidth="1"/>
    <col min="1538" max="1538" width="13.28515625" style="241" customWidth="1"/>
    <col min="1539" max="1542" width="8.7109375" style="241"/>
    <col min="1543" max="1543" width="6.7109375" style="241" customWidth="1"/>
    <col min="1544" max="1544" width="6.28515625" style="241" customWidth="1"/>
    <col min="1545" max="1545" width="3.28515625" style="241" customWidth="1"/>
    <col min="1546" max="1546" width="7.5703125" style="241" customWidth="1"/>
    <col min="1547" max="1547" width="8.140625" style="241" customWidth="1"/>
    <col min="1548" max="1548" width="9.28515625" style="241" customWidth="1"/>
    <col min="1549" max="1549" width="12.42578125" style="241" customWidth="1"/>
    <col min="1550" max="1550" width="14" style="241" customWidth="1"/>
    <col min="1551" max="1792" width="8.7109375" style="241"/>
    <col min="1793" max="1793" width="3" style="241" customWidth="1"/>
    <col min="1794" max="1794" width="13.28515625" style="241" customWidth="1"/>
    <col min="1795" max="1798" width="8.7109375" style="241"/>
    <col min="1799" max="1799" width="6.7109375" style="241" customWidth="1"/>
    <col min="1800" max="1800" width="6.28515625" style="241" customWidth="1"/>
    <col min="1801" max="1801" width="3.28515625" style="241" customWidth="1"/>
    <col min="1802" max="1802" width="7.5703125" style="241" customWidth="1"/>
    <col min="1803" max="1803" width="8.140625" style="241" customWidth="1"/>
    <col min="1804" max="1804" width="9.28515625" style="241" customWidth="1"/>
    <col min="1805" max="1805" width="12.42578125" style="241" customWidth="1"/>
    <col min="1806" max="1806" width="14" style="241" customWidth="1"/>
    <col min="1807" max="2048" width="8.7109375" style="241"/>
    <col min="2049" max="2049" width="3" style="241" customWidth="1"/>
    <col min="2050" max="2050" width="13.28515625" style="241" customWidth="1"/>
    <col min="2051" max="2054" width="8.7109375" style="241"/>
    <col min="2055" max="2055" width="6.7109375" style="241" customWidth="1"/>
    <col min="2056" max="2056" width="6.28515625" style="241" customWidth="1"/>
    <col min="2057" max="2057" width="3.28515625" style="241" customWidth="1"/>
    <col min="2058" max="2058" width="7.5703125" style="241" customWidth="1"/>
    <col min="2059" max="2059" width="8.140625" style="241" customWidth="1"/>
    <col min="2060" max="2060" width="9.28515625" style="241" customWidth="1"/>
    <col min="2061" max="2061" width="12.42578125" style="241" customWidth="1"/>
    <col min="2062" max="2062" width="14" style="241" customWidth="1"/>
    <col min="2063" max="2304" width="8.7109375" style="241"/>
    <col min="2305" max="2305" width="3" style="241" customWidth="1"/>
    <col min="2306" max="2306" width="13.28515625" style="241" customWidth="1"/>
    <col min="2307" max="2310" width="8.7109375" style="241"/>
    <col min="2311" max="2311" width="6.7109375" style="241" customWidth="1"/>
    <col min="2312" max="2312" width="6.28515625" style="241" customWidth="1"/>
    <col min="2313" max="2313" width="3.28515625" style="241" customWidth="1"/>
    <col min="2314" max="2314" width="7.5703125" style="241" customWidth="1"/>
    <col min="2315" max="2315" width="8.140625" style="241" customWidth="1"/>
    <col min="2316" max="2316" width="9.28515625" style="241" customWidth="1"/>
    <col min="2317" max="2317" width="12.42578125" style="241" customWidth="1"/>
    <col min="2318" max="2318" width="14" style="241" customWidth="1"/>
    <col min="2319" max="2560" width="8.7109375" style="241"/>
    <col min="2561" max="2561" width="3" style="241" customWidth="1"/>
    <col min="2562" max="2562" width="13.28515625" style="241" customWidth="1"/>
    <col min="2563" max="2566" width="8.7109375" style="241"/>
    <col min="2567" max="2567" width="6.7109375" style="241" customWidth="1"/>
    <col min="2568" max="2568" width="6.28515625" style="241" customWidth="1"/>
    <col min="2569" max="2569" width="3.28515625" style="241" customWidth="1"/>
    <col min="2570" max="2570" width="7.5703125" style="241" customWidth="1"/>
    <col min="2571" max="2571" width="8.140625" style="241" customWidth="1"/>
    <col min="2572" max="2572" width="9.28515625" style="241" customWidth="1"/>
    <col min="2573" max="2573" width="12.42578125" style="241" customWidth="1"/>
    <col min="2574" max="2574" width="14" style="241" customWidth="1"/>
    <col min="2575" max="2816" width="8.7109375" style="241"/>
    <col min="2817" max="2817" width="3" style="241" customWidth="1"/>
    <col min="2818" max="2818" width="13.28515625" style="241" customWidth="1"/>
    <col min="2819" max="2822" width="8.7109375" style="241"/>
    <col min="2823" max="2823" width="6.7109375" style="241" customWidth="1"/>
    <col min="2824" max="2824" width="6.28515625" style="241" customWidth="1"/>
    <col min="2825" max="2825" width="3.28515625" style="241" customWidth="1"/>
    <col min="2826" max="2826" width="7.5703125" style="241" customWidth="1"/>
    <col min="2827" max="2827" width="8.140625" style="241" customWidth="1"/>
    <col min="2828" max="2828" width="9.28515625" style="241" customWidth="1"/>
    <col min="2829" max="2829" width="12.42578125" style="241" customWidth="1"/>
    <col min="2830" max="2830" width="14" style="241" customWidth="1"/>
    <col min="2831" max="3072" width="8.7109375" style="241"/>
    <col min="3073" max="3073" width="3" style="241" customWidth="1"/>
    <col min="3074" max="3074" width="13.28515625" style="241" customWidth="1"/>
    <col min="3075" max="3078" width="8.7109375" style="241"/>
    <col min="3079" max="3079" width="6.7109375" style="241" customWidth="1"/>
    <col min="3080" max="3080" width="6.28515625" style="241" customWidth="1"/>
    <col min="3081" max="3081" width="3.28515625" style="241" customWidth="1"/>
    <col min="3082" max="3082" width="7.5703125" style="241" customWidth="1"/>
    <col min="3083" max="3083" width="8.140625" style="241" customWidth="1"/>
    <col min="3084" max="3084" width="9.28515625" style="241" customWidth="1"/>
    <col min="3085" max="3085" width="12.42578125" style="241" customWidth="1"/>
    <col min="3086" max="3086" width="14" style="241" customWidth="1"/>
    <col min="3087" max="3328" width="8.7109375" style="241"/>
    <col min="3329" max="3329" width="3" style="241" customWidth="1"/>
    <col min="3330" max="3330" width="13.28515625" style="241" customWidth="1"/>
    <col min="3331" max="3334" width="8.7109375" style="241"/>
    <col min="3335" max="3335" width="6.7109375" style="241" customWidth="1"/>
    <col min="3336" max="3336" width="6.28515625" style="241" customWidth="1"/>
    <col min="3337" max="3337" width="3.28515625" style="241" customWidth="1"/>
    <col min="3338" max="3338" width="7.5703125" style="241" customWidth="1"/>
    <col min="3339" max="3339" width="8.140625" style="241" customWidth="1"/>
    <col min="3340" max="3340" width="9.28515625" style="241" customWidth="1"/>
    <col min="3341" max="3341" width="12.42578125" style="241" customWidth="1"/>
    <col min="3342" max="3342" width="14" style="241" customWidth="1"/>
    <col min="3343" max="3584" width="8.7109375" style="241"/>
    <col min="3585" max="3585" width="3" style="241" customWidth="1"/>
    <col min="3586" max="3586" width="13.28515625" style="241" customWidth="1"/>
    <col min="3587" max="3590" width="8.7109375" style="241"/>
    <col min="3591" max="3591" width="6.7109375" style="241" customWidth="1"/>
    <col min="3592" max="3592" width="6.28515625" style="241" customWidth="1"/>
    <col min="3593" max="3593" width="3.28515625" style="241" customWidth="1"/>
    <col min="3594" max="3594" width="7.5703125" style="241" customWidth="1"/>
    <col min="3595" max="3595" width="8.140625" style="241" customWidth="1"/>
    <col min="3596" max="3596" width="9.28515625" style="241" customWidth="1"/>
    <col min="3597" max="3597" width="12.42578125" style="241" customWidth="1"/>
    <col min="3598" max="3598" width="14" style="241" customWidth="1"/>
    <col min="3599" max="3840" width="8.7109375" style="241"/>
    <col min="3841" max="3841" width="3" style="241" customWidth="1"/>
    <col min="3842" max="3842" width="13.28515625" style="241" customWidth="1"/>
    <col min="3843" max="3846" width="8.7109375" style="241"/>
    <col min="3847" max="3847" width="6.7109375" style="241" customWidth="1"/>
    <col min="3848" max="3848" width="6.28515625" style="241" customWidth="1"/>
    <col min="3849" max="3849" width="3.28515625" style="241" customWidth="1"/>
    <col min="3850" max="3850" width="7.5703125" style="241" customWidth="1"/>
    <col min="3851" max="3851" width="8.140625" style="241" customWidth="1"/>
    <col min="3852" max="3852" width="9.28515625" style="241" customWidth="1"/>
    <col min="3853" max="3853" width="12.42578125" style="241" customWidth="1"/>
    <col min="3854" max="3854" width="14" style="241" customWidth="1"/>
    <col min="3855" max="4096" width="8.7109375" style="241"/>
    <col min="4097" max="4097" width="3" style="241" customWidth="1"/>
    <col min="4098" max="4098" width="13.28515625" style="241" customWidth="1"/>
    <col min="4099" max="4102" width="8.7109375" style="241"/>
    <col min="4103" max="4103" width="6.7109375" style="241" customWidth="1"/>
    <col min="4104" max="4104" width="6.28515625" style="241" customWidth="1"/>
    <col min="4105" max="4105" width="3.28515625" style="241" customWidth="1"/>
    <col min="4106" max="4106" width="7.5703125" style="241" customWidth="1"/>
    <col min="4107" max="4107" width="8.140625" style="241" customWidth="1"/>
    <col min="4108" max="4108" width="9.28515625" style="241" customWidth="1"/>
    <col min="4109" max="4109" width="12.42578125" style="241" customWidth="1"/>
    <col min="4110" max="4110" width="14" style="241" customWidth="1"/>
    <col min="4111" max="4352" width="8.7109375" style="241"/>
    <col min="4353" max="4353" width="3" style="241" customWidth="1"/>
    <col min="4354" max="4354" width="13.28515625" style="241" customWidth="1"/>
    <col min="4355" max="4358" width="8.7109375" style="241"/>
    <col min="4359" max="4359" width="6.7109375" style="241" customWidth="1"/>
    <col min="4360" max="4360" width="6.28515625" style="241" customWidth="1"/>
    <col min="4361" max="4361" width="3.28515625" style="241" customWidth="1"/>
    <col min="4362" max="4362" width="7.5703125" style="241" customWidth="1"/>
    <col min="4363" max="4363" width="8.140625" style="241" customWidth="1"/>
    <col min="4364" max="4364" width="9.28515625" style="241" customWidth="1"/>
    <col min="4365" max="4365" width="12.42578125" style="241" customWidth="1"/>
    <col min="4366" max="4366" width="14" style="241" customWidth="1"/>
    <col min="4367" max="4608" width="8.7109375" style="241"/>
    <col min="4609" max="4609" width="3" style="241" customWidth="1"/>
    <col min="4610" max="4610" width="13.28515625" style="241" customWidth="1"/>
    <col min="4611" max="4614" width="8.7109375" style="241"/>
    <col min="4615" max="4615" width="6.7109375" style="241" customWidth="1"/>
    <col min="4616" max="4616" width="6.28515625" style="241" customWidth="1"/>
    <col min="4617" max="4617" width="3.28515625" style="241" customWidth="1"/>
    <col min="4618" max="4618" width="7.5703125" style="241" customWidth="1"/>
    <col min="4619" max="4619" width="8.140625" style="241" customWidth="1"/>
    <col min="4620" max="4620" width="9.28515625" style="241" customWidth="1"/>
    <col min="4621" max="4621" width="12.42578125" style="241" customWidth="1"/>
    <col min="4622" max="4622" width="14" style="241" customWidth="1"/>
    <col min="4623" max="4864" width="8.7109375" style="241"/>
    <col min="4865" max="4865" width="3" style="241" customWidth="1"/>
    <col min="4866" max="4866" width="13.28515625" style="241" customWidth="1"/>
    <col min="4867" max="4870" width="8.7109375" style="241"/>
    <col min="4871" max="4871" width="6.7109375" style="241" customWidth="1"/>
    <col min="4872" max="4872" width="6.28515625" style="241" customWidth="1"/>
    <col min="4873" max="4873" width="3.28515625" style="241" customWidth="1"/>
    <col min="4874" max="4874" width="7.5703125" style="241" customWidth="1"/>
    <col min="4875" max="4875" width="8.140625" style="241" customWidth="1"/>
    <col min="4876" max="4876" width="9.28515625" style="241" customWidth="1"/>
    <col min="4877" max="4877" width="12.42578125" style="241" customWidth="1"/>
    <col min="4878" max="4878" width="14" style="241" customWidth="1"/>
    <col min="4879" max="5120" width="8.7109375" style="241"/>
    <col min="5121" max="5121" width="3" style="241" customWidth="1"/>
    <col min="5122" max="5122" width="13.28515625" style="241" customWidth="1"/>
    <col min="5123" max="5126" width="8.7109375" style="241"/>
    <col min="5127" max="5127" width="6.7109375" style="241" customWidth="1"/>
    <col min="5128" max="5128" width="6.28515625" style="241" customWidth="1"/>
    <col min="5129" max="5129" width="3.28515625" style="241" customWidth="1"/>
    <col min="5130" max="5130" width="7.5703125" style="241" customWidth="1"/>
    <col min="5131" max="5131" width="8.140625" style="241" customWidth="1"/>
    <col min="5132" max="5132" width="9.28515625" style="241" customWidth="1"/>
    <col min="5133" max="5133" width="12.42578125" style="241" customWidth="1"/>
    <col min="5134" max="5134" width="14" style="241" customWidth="1"/>
    <col min="5135" max="5376" width="8.7109375" style="241"/>
    <col min="5377" max="5377" width="3" style="241" customWidth="1"/>
    <col min="5378" max="5378" width="13.28515625" style="241" customWidth="1"/>
    <col min="5379" max="5382" width="8.7109375" style="241"/>
    <col min="5383" max="5383" width="6.7109375" style="241" customWidth="1"/>
    <col min="5384" max="5384" width="6.28515625" style="241" customWidth="1"/>
    <col min="5385" max="5385" width="3.28515625" style="241" customWidth="1"/>
    <col min="5386" max="5386" width="7.5703125" style="241" customWidth="1"/>
    <col min="5387" max="5387" width="8.140625" style="241" customWidth="1"/>
    <col min="5388" max="5388" width="9.28515625" style="241" customWidth="1"/>
    <col min="5389" max="5389" width="12.42578125" style="241" customWidth="1"/>
    <col min="5390" max="5390" width="14" style="241" customWidth="1"/>
    <col min="5391" max="5632" width="8.7109375" style="241"/>
    <col min="5633" max="5633" width="3" style="241" customWidth="1"/>
    <col min="5634" max="5634" width="13.28515625" style="241" customWidth="1"/>
    <col min="5635" max="5638" width="8.7109375" style="241"/>
    <col min="5639" max="5639" width="6.7109375" style="241" customWidth="1"/>
    <col min="5640" max="5640" width="6.28515625" style="241" customWidth="1"/>
    <col min="5641" max="5641" width="3.28515625" style="241" customWidth="1"/>
    <col min="5642" max="5642" width="7.5703125" style="241" customWidth="1"/>
    <col min="5643" max="5643" width="8.140625" style="241" customWidth="1"/>
    <col min="5644" max="5644" width="9.28515625" style="241" customWidth="1"/>
    <col min="5645" max="5645" width="12.42578125" style="241" customWidth="1"/>
    <col min="5646" max="5646" width="14" style="241" customWidth="1"/>
    <col min="5647" max="5888" width="8.7109375" style="241"/>
    <col min="5889" max="5889" width="3" style="241" customWidth="1"/>
    <col min="5890" max="5890" width="13.28515625" style="241" customWidth="1"/>
    <col min="5891" max="5894" width="8.7109375" style="241"/>
    <col min="5895" max="5895" width="6.7109375" style="241" customWidth="1"/>
    <col min="5896" max="5896" width="6.28515625" style="241" customWidth="1"/>
    <col min="5897" max="5897" width="3.28515625" style="241" customWidth="1"/>
    <col min="5898" max="5898" width="7.5703125" style="241" customWidth="1"/>
    <col min="5899" max="5899" width="8.140625" style="241" customWidth="1"/>
    <col min="5900" max="5900" width="9.28515625" style="241" customWidth="1"/>
    <col min="5901" max="5901" width="12.42578125" style="241" customWidth="1"/>
    <col min="5902" max="5902" width="14" style="241" customWidth="1"/>
    <col min="5903" max="6144" width="8.7109375" style="241"/>
    <col min="6145" max="6145" width="3" style="241" customWidth="1"/>
    <col min="6146" max="6146" width="13.28515625" style="241" customWidth="1"/>
    <col min="6147" max="6150" width="8.7109375" style="241"/>
    <col min="6151" max="6151" width="6.7109375" style="241" customWidth="1"/>
    <col min="6152" max="6152" width="6.28515625" style="241" customWidth="1"/>
    <col min="6153" max="6153" width="3.28515625" style="241" customWidth="1"/>
    <col min="6154" max="6154" width="7.5703125" style="241" customWidth="1"/>
    <col min="6155" max="6155" width="8.140625" style="241" customWidth="1"/>
    <col min="6156" max="6156" width="9.28515625" style="241" customWidth="1"/>
    <col min="6157" max="6157" width="12.42578125" style="241" customWidth="1"/>
    <col min="6158" max="6158" width="14" style="241" customWidth="1"/>
    <col min="6159" max="6400" width="8.7109375" style="241"/>
    <col min="6401" max="6401" width="3" style="241" customWidth="1"/>
    <col min="6402" max="6402" width="13.28515625" style="241" customWidth="1"/>
    <col min="6403" max="6406" width="8.7109375" style="241"/>
    <col min="6407" max="6407" width="6.7109375" style="241" customWidth="1"/>
    <col min="6408" max="6408" width="6.28515625" style="241" customWidth="1"/>
    <col min="6409" max="6409" width="3.28515625" style="241" customWidth="1"/>
    <col min="6410" max="6410" width="7.5703125" style="241" customWidth="1"/>
    <col min="6411" max="6411" width="8.140625" style="241" customWidth="1"/>
    <col min="6412" max="6412" width="9.28515625" style="241" customWidth="1"/>
    <col min="6413" max="6413" width="12.42578125" style="241" customWidth="1"/>
    <col min="6414" max="6414" width="14" style="241" customWidth="1"/>
    <col min="6415" max="6656" width="8.7109375" style="241"/>
    <col min="6657" max="6657" width="3" style="241" customWidth="1"/>
    <col min="6658" max="6658" width="13.28515625" style="241" customWidth="1"/>
    <col min="6659" max="6662" width="8.7109375" style="241"/>
    <col min="6663" max="6663" width="6.7109375" style="241" customWidth="1"/>
    <col min="6664" max="6664" width="6.28515625" style="241" customWidth="1"/>
    <col min="6665" max="6665" width="3.28515625" style="241" customWidth="1"/>
    <col min="6666" max="6666" width="7.5703125" style="241" customWidth="1"/>
    <col min="6667" max="6667" width="8.140625" style="241" customWidth="1"/>
    <col min="6668" max="6668" width="9.28515625" style="241" customWidth="1"/>
    <col min="6669" max="6669" width="12.42578125" style="241" customWidth="1"/>
    <col min="6670" max="6670" width="14" style="241" customWidth="1"/>
    <col min="6671" max="6912" width="8.7109375" style="241"/>
    <col min="6913" max="6913" width="3" style="241" customWidth="1"/>
    <col min="6914" max="6914" width="13.28515625" style="241" customWidth="1"/>
    <col min="6915" max="6918" width="8.7109375" style="241"/>
    <col min="6919" max="6919" width="6.7109375" style="241" customWidth="1"/>
    <col min="6920" max="6920" width="6.28515625" style="241" customWidth="1"/>
    <col min="6921" max="6921" width="3.28515625" style="241" customWidth="1"/>
    <col min="6922" max="6922" width="7.5703125" style="241" customWidth="1"/>
    <col min="6923" max="6923" width="8.140625" style="241" customWidth="1"/>
    <col min="6924" max="6924" width="9.28515625" style="241" customWidth="1"/>
    <col min="6925" max="6925" width="12.42578125" style="241" customWidth="1"/>
    <col min="6926" max="6926" width="14" style="241" customWidth="1"/>
    <col min="6927" max="7168" width="8.7109375" style="241"/>
    <col min="7169" max="7169" width="3" style="241" customWidth="1"/>
    <col min="7170" max="7170" width="13.28515625" style="241" customWidth="1"/>
    <col min="7171" max="7174" width="8.7109375" style="241"/>
    <col min="7175" max="7175" width="6.7109375" style="241" customWidth="1"/>
    <col min="7176" max="7176" width="6.28515625" style="241" customWidth="1"/>
    <col min="7177" max="7177" width="3.28515625" style="241" customWidth="1"/>
    <col min="7178" max="7178" width="7.5703125" style="241" customWidth="1"/>
    <col min="7179" max="7179" width="8.140625" style="241" customWidth="1"/>
    <col min="7180" max="7180" width="9.28515625" style="241" customWidth="1"/>
    <col min="7181" max="7181" width="12.42578125" style="241" customWidth="1"/>
    <col min="7182" max="7182" width="14" style="241" customWidth="1"/>
    <col min="7183" max="7424" width="8.7109375" style="241"/>
    <col min="7425" max="7425" width="3" style="241" customWidth="1"/>
    <col min="7426" max="7426" width="13.28515625" style="241" customWidth="1"/>
    <col min="7427" max="7430" width="8.7109375" style="241"/>
    <col min="7431" max="7431" width="6.7109375" style="241" customWidth="1"/>
    <col min="7432" max="7432" width="6.28515625" style="241" customWidth="1"/>
    <col min="7433" max="7433" width="3.28515625" style="241" customWidth="1"/>
    <col min="7434" max="7434" width="7.5703125" style="241" customWidth="1"/>
    <col min="7435" max="7435" width="8.140625" style="241" customWidth="1"/>
    <col min="7436" max="7436" width="9.28515625" style="241" customWidth="1"/>
    <col min="7437" max="7437" width="12.42578125" style="241" customWidth="1"/>
    <col min="7438" max="7438" width="14" style="241" customWidth="1"/>
    <col min="7439" max="7680" width="8.7109375" style="241"/>
    <col min="7681" max="7681" width="3" style="241" customWidth="1"/>
    <col min="7682" max="7682" width="13.28515625" style="241" customWidth="1"/>
    <col min="7683" max="7686" width="8.7109375" style="241"/>
    <col min="7687" max="7687" width="6.7109375" style="241" customWidth="1"/>
    <col min="7688" max="7688" width="6.28515625" style="241" customWidth="1"/>
    <col min="7689" max="7689" width="3.28515625" style="241" customWidth="1"/>
    <col min="7690" max="7690" width="7.5703125" style="241" customWidth="1"/>
    <col min="7691" max="7691" width="8.140625" style="241" customWidth="1"/>
    <col min="7692" max="7692" width="9.28515625" style="241" customWidth="1"/>
    <col min="7693" max="7693" width="12.42578125" style="241" customWidth="1"/>
    <col min="7694" max="7694" width="14" style="241" customWidth="1"/>
    <col min="7695" max="7936" width="8.7109375" style="241"/>
    <col min="7937" max="7937" width="3" style="241" customWidth="1"/>
    <col min="7938" max="7938" width="13.28515625" style="241" customWidth="1"/>
    <col min="7939" max="7942" width="8.7109375" style="241"/>
    <col min="7943" max="7943" width="6.7109375" style="241" customWidth="1"/>
    <col min="7944" max="7944" width="6.28515625" style="241" customWidth="1"/>
    <col min="7945" max="7945" width="3.28515625" style="241" customWidth="1"/>
    <col min="7946" max="7946" width="7.5703125" style="241" customWidth="1"/>
    <col min="7947" max="7947" width="8.140625" style="241" customWidth="1"/>
    <col min="7948" max="7948" width="9.28515625" style="241" customWidth="1"/>
    <col min="7949" max="7949" width="12.42578125" style="241" customWidth="1"/>
    <col min="7950" max="7950" width="14" style="241" customWidth="1"/>
    <col min="7951" max="8192" width="8.7109375" style="241"/>
    <col min="8193" max="8193" width="3" style="241" customWidth="1"/>
    <col min="8194" max="8194" width="13.28515625" style="241" customWidth="1"/>
    <col min="8195" max="8198" width="8.7109375" style="241"/>
    <col min="8199" max="8199" width="6.7109375" style="241" customWidth="1"/>
    <col min="8200" max="8200" width="6.28515625" style="241" customWidth="1"/>
    <col min="8201" max="8201" width="3.28515625" style="241" customWidth="1"/>
    <col min="8202" max="8202" width="7.5703125" style="241" customWidth="1"/>
    <col min="8203" max="8203" width="8.140625" style="241" customWidth="1"/>
    <col min="8204" max="8204" width="9.28515625" style="241" customWidth="1"/>
    <col min="8205" max="8205" width="12.42578125" style="241" customWidth="1"/>
    <col min="8206" max="8206" width="14" style="241" customWidth="1"/>
    <col min="8207" max="8448" width="8.7109375" style="241"/>
    <col min="8449" max="8449" width="3" style="241" customWidth="1"/>
    <col min="8450" max="8450" width="13.28515625" style="241" customWidth="1"/>
    <col min="8451" max="8454" width="8.7109375" style="241"/>
    <col min="8455" max="8455" width="6.7109375" style="241" customWidth="1"/>
    <col min="8456" max="8456" width="6.28515625" style="241" customWidth="1"/>
    <col min="8457" max="8457" width="3.28515625" style="241" customWidth="1"/>
    <col min="8458" max="8458" width="7.5703125" style="241" customWidth="1"/>
    <col min="8459" max="8459" width="8.140625" style="241" customWidth="1"/>
    <col min="8460" max="8460" width="9.28515625" style="241" customWidth="1"/>
    <col min="8461" max="8461" width="12.42578125" style="241" customWidth="1"/>
    <col min="8462" max="8462" width="14" style="241" customWidth="1"/>
    <col min="8463" max="8704" width="8.7109375" style="241"/>
    <col min="8705" max="8705" width="3" style="241" customWidth="1"/>
    <col min="8706" max="8706" width="13.28515625" style="241" customWidth="1"/>
    <col min="8707" max="8710" width="8.7109375" style="241"/>
    <col min="8711" max="8711" width="6.7109375" style="241" customWidth="1"/>
    <col min="8712" max="8712" width="6.28515625" style="241" customWidth="1"/>
    <col min="8713" max="8713" width="3.28515625" style="241" customWidth="1"/>
    <col min="8714" max="8714" width="7.5703125" style="241" customWidth="1"/>
    <col min="8715" max="8715" width="8.140625" style="241" customWidth="1"/>
    <col min="8716" max="8716" width="9.28515625" style="241" customWidth="1"/>
    <col min="8717" max="8717" width="12.42578125" style="241" customWidth="1"/>
    <col min="8718" max="8718" width="14" style="241" customWidth="1"/>
    <col min="8719" max="8960" width="8.7109375" style="241"/>
    <col min="8961" max="8961" width="3" style="241" customWidth="1"/>
    <col min="8962" max="8962" width="13.28515625" style="241" customWidth="1"/>
    <col min="8963" max="8966" width="8.7109375" style="241"/>
    <col min="8967" max="8967" width="6.7109375" style="241" customWidth="1"/>
    <col min="8968" max="8968" width="6.28515625" style="241" customWidth="1"/>
    <col min="8969" max="8969" width="3.28515625" style="241" customWidth="1"/>
    <col min="8970" max="8970" width="7.5703125" style="241" customWidth="1"/>
    <col min="8971" max="8971" width="8.140625" style="241" customWidth="1"/>
    <col min="8972" max="8972" width="9.28515625" style="241" customWidth="1"/>
    <col min="8973" max="8973" width="12.42578125" style="241" customWidth="1"/>
    <col min="8974" max="8974" width="14" style="241" customWidth="1"/>
    <col min="8975" max="9216" width="8.7109375" style="241"/>
    <col min="9217" max="9217" width="3" style="241" customWidth="1"/>
    <col min="9218" max="9218" width="13.28515625" style="241" customWidth="1"/>
    <col min="9219" max="9222" width="8.7109375" style="241"/>
    <col min="9223" max="9223" width="6.7109375" style="241" customWidth="1"/>
    <col min="9224" max="9224" width="6.28515625" style="241" customWidth="1"/>
    <col min="9225" max="9225" width="3.28515625" style="241" customWidth="1"/>
    <col min="9226" max="9226" width="7.5703125" style="241" customWidth="1"/>
    <col min="9227" max="9227" width="8.140625" style="241" customWidth="1"/>
    <col min="9228" max="9228" width="9.28515625" style="241" customWidth="1"/>
    <col min="9229" max="9229" width="12.42578125" style="241" customWidth="1"/>
    <col min="9230" max="9230" width="14" style="241" customWidth="1"/>
    <col min="9231" max="9472" width="8.7109375" style="241"/>
    <col min="9473" max="9473" width="3" style="241" customWidth="1"/>
    <col min="9474" max="9474" width="13.28515625" style="241" customWidth="1"/>
    <col min="9475" max="9478" width="8.7109375" style="241"/>
    <col min="9479" max="9479" width="6.7109375" style="241" customWidth="1"/>
    <col min="9480" max="9480" width="6.28515625" style="241" customWidth="1"/>
    <col min="9481" max="9481" width="3.28515625" style="241" customWidth="1"/>
    <col min="9482" max="9482" width="7.5703125" style="241" customWidth="1"/>
    <col min="9483" max="9483" width="8.140625" style="241" customWidth="1"/>
    <col min="9484" max="9484" width="9.28515625" style="241" customWidth="1"/>
    <col min="9485" max="9485" width="12.42578125" style="241" customWidth="1"/>
    <col min="9486" max="9486" width="14" style="241" customWidth="1"/>
    <col min="9487" max="9728" width="8.7109375" style="241"/>
    <col min="9729" max="9729" width="3" style="241" customWidth="1"/>
    <col min="9730" max="9730" width="13.28515625" style="241" customWidth="1"/>
    <col min="9731" max="9734" width="8.7109375" style="241"/>
    <col min="9735" max="9735" width="6.7109375" style="241" customWidth="1"/>
    <col min="9736" max="9736" width="6.28515625" style="241" customWidth="1"/>
    <col min="9737" max="9737" width="3.28515625" style="241" customWidth="1"/>
    <col min="9738" max="9738" width="7.5703125" style="241" customWidth="1"/>
    <col min="9739" max="9739" width="8.140625" style="241" customWidth="1"/>
    <col min="9740" max="9740" width="9.28515625" style="241" customWidth="1"/>
    <col min="9741" max="9741" width="12.42578125" style="241" customWidth="1"/>
    <col min="9742" max="9742" width="14" style="241" customWidth="1"/>
    <col min="9743" max="9984" width="8.7109375" style="241"/>
    <col min="9985" max="9985" width="3" style="241" customWidth="1"/>
    <col min="9986" max="9986" width="13.28515625" style="241" customWidth="1"/>
    <col min="9987" max="9990" width="8.7109375" style="241"/>
    <col min="9991" max="9991" width="6.7109375" style="241" customWidth="1"/>
    <col min="9992" max="9992" width="6.28515625" style="241" customWidth="1"/>
    <col min="9993" max="9993" width="3.28515625" style="241" customWidth="1"/>
    <col min="9994" max="9994" width="7.5703125" style="241" customWidth="1"/>
    <col min="9995" max="9995" width="8.140625" style="241" customWidth="1"/>
    <col min="9996" max="9996" width="9.28515625" style="241" customWidth="1"/>
    <col min="9997" max="9997" width="12.42578125" style="241" customWidth="1"/>
    <col min="9998" max="9998" width="14" style="241" customWidth="1"/>
    <col min="9999" max="10240" width="8.7109375" style="241"/>
    <col min="10241" max="10241" width="3" style="241" customWidth="1"/>
    <col min="10242" max="10242" width="13.28515625" style="241" customWidth="1"/>
    <col min="10243" max="10246" width="8.7109375" style="241"/>
    <col min="10247" max="10247" width="6.7109375" style="241" customWidth="1"/>
    <col min="10248" max="10248" width="6.28515625" style="241" customWidth="1"/>
    <col min="10249" max="10249" width="3.28515625" style="241" customWidth="1"/>
    <col min="10250" max="10250" width="7.5703125" style="241" customWidth="1"/>
    <col min="10251" max="10251" width="8.140625" style="241" customWidth="1"/>
    <col min="10252" max="10252" width="9.28515625" style="241" customWidth="1"/>
    <col min="10253" max="10253" width="12.42578125" style="241" customWidth="1"/>
    <col min="10254" max="10254" width="14" style="241" customWidth="1"/>
    <col min="10255" max="10496" width="8.7109375" style="241"/>
    <col min="10497" max="10497" width="3" style="241" customWidth="1"/>
    <col min="10498" max="10498" width="13.28515625" style="241" customWidth="1"/>
    <col min="10499" max="10502" width="8.7109375" style="241"/>
    <col min="10503" max="10503" width="6.7109375" style="241" customWidth="1"/>
    <col min="10504" max="10504" width="6.28515625" style="241" customWidth="1"/>
    <col min="10505" max="10505" width="3.28515625" style="241" customWidth="1"/>
    <col min="10506" max="10506" width="7.5703125" style="241" customWidth="1"/>
    <col min="10507" max="10507" width="8.140625" style="241" customWidth="1"/>
    <col min="10508" max="10508" width="9.28515625" style="241" customWidth="1"/>
    <col min="10509" max="10509" width="12.42578125" style="241" customWidth="1"/>
    <col min="10510" max="10510" width="14" style="241" customWidth="1"/>
    <col min="10511" max="10752" width="8.7109375" style="241"/>
    <col min="10753" max="10753" width="3" style="241" customWidth="1"/>
    <col min="10754" max="10754" width="13.28515625" style="241" customWidth="1"/>
    <col min="10755" max="10758" width="8.7109375" style="241"/>
    <col min="10759" max="10759" width="6.7109375" style="241" customWidth="1"/>
    <col min="10760" max="10760" width="6.28515625" style="241" customWidth="1"/>
    <col min="10761" max="10761" width="3.28515625" style="241" customWidth="1"/>
    <col min="10762" max="10762" width="7.5703125" style="241" customWidth="1"/>
    <col min="10763" max="10763" width="8.140625" style="241" customWidth="1"/>
    <col min="10764" max="10764" width="9.28515625" style="241" customWidth="1"/>
    <col min="10765" max="10765" width="12.42578125" style="241" customWidth="1"/>
    <col min="10766" max="10766" width="14" style="241" customWidth="1"/>
    <col min="10767" max="11008" width="8.7109375" style="241"/>
    <col min="11009" max="11009" width="3" style="241" customWidth="1"/>
    <col min="11010" max="11010" width="13.28515625" style="241" customWidth="1"/>
    <col min="11011" max="11014" width="8.7109375" style="241"/>
    <col min="11015" max="11015" width="6.7109375" style="241" customWidth="1"/>
    <col min="11016" max="11016" width="6.28515625" style="241" customWidth="1"/>
    <col min="11017" max="11017" width="3.28515625" style="241" customWidth="1"/>
    <col min="11018" max="11018" width="7.5703125" style="241" customWidth="1"/>
    <col min="11019" max="11019" width="8.140625" style="241" customWidth="1"/>
    <col min="11020" max="11020" width="9.28515625" style="241" customWidth="1"/>
    <col min="11021" max="11021" width="12.42578125" style="241" customWidth="1"/>
    <col min="11022" max="11022" width="14" style="241" customWidth="1"/>
    <col min="11023" max="11264" width="8.7109375" style="241"/>
    <col min="11265" max="11265" width="3" style="241" customWidth="1"/>
    <col min="11266" max="11266" width="13.28515625" style="241" customWidth="1"/>
    <col min="11267" max="11270" width="8.7109375" style="241"/>
    <col min="11271" max="11271" width="6.7109375" style="241" customWidth="1"/>
    <col min="11272" max="11272" width="6.28515625" style="241" customWidth="1"/>
    <col min="11273" max="11273" width="3.28515625" style="241" customWidth="1"/>
    <col min="11274" max="11274" width="7.5703125" style="241" customWidth="1"/>
    <col min="11275" max="11275" width="8.140625" style="241" customWidth="1"/>
    <col min="11276" max="11276" width="9.28515625" style="241" customWidth="1"/>
    <col min="11277" max="11277" width="12.42578125" style="241" customWidth="1"/>
    <col min="11278" max="11278" width="14" style="241" customWidth="1"/>
    <col min="11279" max="11520" width="8.7109375" style="241"/>
    <col min="11521" max="11521" width="3" style="241" customWidth="1"/>
    <col min="11522" max="11522" width="13.28515625" style="241" customWidth="1"/>
    <col min="11523" max="11526" width="8.7109375" style="241"/>
    <col min="11527" max="11527" width="6.7109375" style="241" customWidth="1"/>
    <col min="11528" max="11528" width="6.28515625" style="241" customWidth="1"/>
    <col min="11529" max="11529" width="3.28515625" style="241" customWidth="1"/>
    <col min="11530" max="11530" width="7.5703125" style="241" customWidth="1"/>
    <col min="11531" max="11531" width="8.140625" style="241" customWidth="1"/>
    <col min="11532" max="11532" width="9.28515625" style="241" customWidth="1"/>
    <col min="11533" max="11533" width="12.42578125" style="241" customWidth="1"/>
    <col min="11534" max="11534" width="14" style="241" customWidth="1"/>
    <col min="11535" max="11776" width="8.7109375" style="241"/>
    <col min="11777" max="11777" width="3" style="241" customWidth="1"/>
    <col min="11778" max="11778" width="13.28515625" style="241" customWidth="1"/>
    <col min="11779" max="11782" width="8.7109375" style="241"/>
    <col min="11783" max="11783" width="6.7109375" style="241" customWidth="1"/>
    <col min="11784" max="11784" width="6.28515625" style="241" customWidth="1"/>
    <col min="11785" max="11785" width="3.28515625" style="241" customWidth="1"/>
    <col min="11786" max="11786" width="7.5703125" style="241" customWidth="1"/>
    <col min="11787" max="11787" width="8.140625" style="241" customWidth="1"/>
    <col min="11788" max="11788" width="9.28515625" style="241" customWidth="1"/>
    <col min="11789" max="11789" width="12.42578125" style="241" customWidth="1"/>
    <col min="11790" max="11790" width="14" style="241" customWidth="1"/>
    <col min="11791" max="12032" width="8.7109375" style="241"/>
    <col min="12033" max="12033" width="3" style="241" customWidth="1"/>
    <col min="12034" max="12034" width="13.28515625" style="241" customWidth="1"/>
    <col min="12035" max="12038" width="8.7109375" style="241"/>
    <col min="12039" max="12039" width="6.7109375" style="241" customWidth="1"/>
    <col min="12040" max="12040" width="6.28515625" style="241" customWidth="1"/>
    <col min="12041" max="12041" width="3.28515625" style="241" customWidth="1"/>
    <col min="12042" max="12042" width="7.5703125" style="241" customWidth="1"/>
    <col min="12043" max="12043" width="8.140625" style="241" customWidth="1"/>
    <col min="12044" max="12044" width="9.28515625" style="241" customWidth="1"/>
    <col min="12045" max="12045" width="12.42578125" style="241" customWidth="1"/>
    <col min="12046" max="12046" width="14" style="241" customWidth="1"/>
    <col min="12047" max="12288" width="8.7109375" style="241"/>
    <col min="12289" max="12289" width="3" style="241" customWidth="1"/>
    <col min="12290" max="12290" width="13.28515625" style="241" customWidth="1"/>
    <col min="12291" max="12294" width="8.7109375" style="241"/>
    <col min="12295" max="12295" width="6.7109375" style="241" customWidth="1"/>
    <col min="12296" max="12296" width="6.28515625" style="241" customWidth="1"/>
    <col min="12297" max="12297" width="3.28515625" style="241" customWidth="1"/>
    <col min="12298" max="12298" width="7.5703125" style="241" customWidth="1"/>
    <col min="12299" max="12299" width="8.140625" style="241" customWidth="1"/>
    <col min="12300" max="12300" width="9.28515625" style="241" customWidth="1"/>
    <col min="12301" max="12301" width="12.42578125" style="241" customWidth="1"/>
    <col min="12302" max="12302" width="14" style="241" customWidth="1"/>
    <col min="12303" max="12544" width="8.7109375" style="241"/>
    <col min="12545" max="12545" width="3" style="241" customWidth="1"/>
    <col min="12546" max="12546" width="13.28515625" style="241" customWidth="1"/>
    <col min="12547" max="12550" width="8.7109375" style="241"/>
    <col min="12551" max="12551" width="6.7109375" style="241" customWidth="1"/>
    <col min="12552" max="12552" width="6.28515625" style="241" customWidth="1"/>
    <col min="12553" max="12553" width="3.28515625" style="241" customWidth="1"/>
    <col min="12554" max="12554" width="7.5703125" style="241" customWidth="1"/>
    <col min="12555" max="12555" width="8.140625" style="241" customWidth="1"/>
    <col min="12556" max="12556" width="9.28515625" style="241" customWidth="1"/>
    <col min="12557" max="12557" width="12.42578125" style="241" customWidth="1"/>
    <col min="12558" max="12558" width="14" style="241" customWidth="1"/>
    <col min="12559" max="12800" width="8.7109375" style="241"/>
    <col min="12801" max="12801" width="3" style="241" customWidth="1"/>
    <col min="12802" max="12802" width="13.28515625" style="241" customWidth="1"/>
    <col min="12803" max="12806" width="8.7109375" style="241"/>
    <col min="12807" max="12807" width="6.7109375" style="241" customWidth="1"/>
    <col min="12808" max="12808" width="6.28515625" style="241" customWidth="1"/>
    <col min="12809" max="12809" width="3.28515625" style="241" customWidth="1"/>
    <col min="12810" max="12810" width="7.5703125" style="241" customWidth="1"/>
    <col min="12811" max="12811" width="8.140625" style="241" customWidth="1"/>
    <col min="12812" max="12812" width="9.28515625" style="241" customWidth="1"/>
    <col min="12813" max="12813" width="12.42578125" style="241" customWidth="1"/>
    <col min="12814" max="12814" width="14" style="241" customWidth="1"/>
    <col min="12815" max="13056" width="8.7109375" style="241"/>
    <col min="13057" max="13057" width="3" style="241" customWidth="1"/>
    <col min="13058" max="13058" width="13.28515625" style="241" customWidth="1"/>
    <col min="13059" max="13062" width="8.7109375" style="241"/>
    <col min="13063" max="13063" width="6.7109375" style="241" customWidth="1"/>
    <col min="13064" max="13064" width="6.28515625" style="241" customWidth="1"/>
    <col min="13065" max="13065" width="3.28515625" style="241" customWidth="1"/>
    <col min="13066" max="13066" width="7.5703125" style="241" customWidth="1"/>
    <col min="13067" max="13067" width="8.140625" style="241" customWidth="1"/>
    <col min="13068" max="13068" width="9.28515625" style="241" customWidth="1"/>
    <col min="13069" max="13069" width="12.42578125" style="241" customWidth="1"/>
    <col min="13070" max="13070" width="14" style="241" customWidth="1"/>
    <col min="13071" max="13312" width="8.7109375" style="241"/>
    <col min="13313" max="13313" width="3" style="241" customWidth="1"/>
    <col min="13314" max="13314" width="13.28515625" style="241" customWidth="1"/>
    <col min="13315" max="13318" width="8.7109375" style="241"/>
    <col min="13319" max="13319" width="6.7109375" style="241" customWidth="1"/>
    <col min="13320" max="13320" width="6.28515625" style="241" customWidth="1"/>
    <col min="13321" max="13321" width="3.28515625" style="241" customWidth="1"/>
    <col min="13322" max="13322" width="7.5703125" style="241" customWidth="1"/>
    <col min="13323" max="13323" width="8.140625" style="241" customWidth="1"/>
    <col min="13324" max="13324" width="9.28515625" style="241" customWidth="1"/>
    <col min="13325" max="13325" width="12.42578125" style="241" customWidth="1"/>
    <col min="13326" max="13326" width="14" style="241" customWidth="1"/>
    <col min="13327" max="13568" width="8.7109375" style="241"/>
    <col min="13569" max="13569" width="3" style="241" customWidth="1"/>
    <col min="13570" max="13570" width="13.28515625" style="241" customWidth="1"/>
    <col min="13571" max="13574" width="8.7109375" style="241"/>
    <col min="13575" max="13575" width="6.7109375" style="241" customWidth="1"/>
    <col min="13576" max="13576" width="6.28515625" style="241" customWidth="1"/>
    <col min="13577" max="13577" width="3.28515625" style="241" customWidth="1"/>
    <col min="13578" max="13578" width="7.5703125" style="241" customWidth="1"/>
    <col min="13579" max="13579" width="8.140625" style="241" customWidth="1"/>
    <col min="13580" max="13580" width="9.28515625" style="241" customWidth="1"/>
    <col min="13581" max="13581" width="12.42578125" style="241" customWidth="1"/>
    <col min="13582" max="13582" width="14" style="241" customWidth="1"/>
    <col min="13583" max="13824" width="8.7109375" style="241"/>
    <col min="13825" max="13825" width="3" style="241" customWidth="1"/>
    <col min="13826" max="13826" width="13.28515625" style="241" customWidth="1"/>
    <col min="13827" max="13830" width="8.7109375" style="241"/>
    <col min="13831" max="13831" width="6.7109375" style="241" customWidth="1"/>
    <col min="13832" max="13832" width="6.28515625" style="241" customWidth="1"/>
    <col min="13833" max="13833" width="3.28515625" style="241" customWidth="1"/>
    <col min="13834" max="13834" width="7.5703125" style="241" customWidth="1"/>
    <col min="13835" max="13835" width="8.140625" style="241" customWidth="1"/>
    <col min="13836" max="13836" width="9.28515625" style="241" customWidth="1"/>
    <col min="13837" max="13837" width="12.42578125" style="241" customWidth="1"/>
    <col min="13838" max="13838" width="14" style="241" customWidth="1"/>
    <col min="13839" max="14080" width="8.7109375" style="241"/>
    <col min="14081" max="14081" width="3" style="241" customWidth="1"/>
    <col min="14082" max="14082" width="13.28515625" style="241" customWidth="1"/>
    <col min="14083" max="14086" width="8.7109375" style="241"/>
    <col min="14087" max="14087" width="6.7109375" style="241" customWidth="1"/>
    <col min="14088" max="14088" width="6.28515625" style="241" customWidth="1"/>
    <col min="14089" max="14089" width="3.28515625" style="241" customWidth="1"/>
    <col min="14090" max="14090" width="7.5703125" style="241" customWidth="1"/>
    <col min="14091" max="14091" width="8.140625" style="241" customWidth="1"/>
    <col min="14092" max="14092" width="9.28515625" style="241" customWidth="1"/>
    <col min="14093" max="14093" width="12.42578125" style="241" customWidth="1"/>
    <col min="14094" max="14094" width="14" style="241" customWidth="1"/>
    <col min="14095" max="14336" width="8.7109375" style="241"/>
    <col min="14337" max="14337" width="3" style="241" customWidth="1"/>
    <col min="14338" max="14338" width="13.28515625" style="241" customWidth="1"/>
    <col min="14339" max="14342" width="8.7109375" style="241"/>
    <col min="14343" max="14343" width="6.7109375" style="241" customWidth="1"/>
    <col min="14344" max="14344" width="6.28515625" style="241" customWidth="1"/>
    <col min="14345" max="14345" width="3.28515625" style="241" customWidth="1"/>
    <col min="14346" max="14346" width="7.5703125" style="241" customWidth="1"/>
    <col min="14347" max="14347" width="8.140625" style="241" customWidth="1"/>
    <col min="14348" max="14348" width="9.28515625" style="241" customWidth="1"/>
    <col min="14349" max="14349" width="12.42578125" style="241" customWidth="1"/>
    <col min="14350" max="14350" width="14" style="241" customWidth="1"/>
    <col min="14351" max="14592" width="8.7109375" style="241"/>
    <col min="14593" max="14593" width="3" style="241" customWidth="1"/>
    <col min="14594" max="14594" width="13.28515625" style="241" customWidth="1"/>
    <col min="14595" max="14598" width="8.7109375" style="241"/>
    <col min="14599" max="14599" width="6.7109375" style="241" customWidth="1"/>
    <col min="14600" max="14600" width="6.28515625" style="241" customWidth="1"/>
    <col min="14601" max="14601" width="3.28515625" style="241" customWidth="1"/>
    <col min="14602" max="14602" width="7.5703125" style="241" customWidth="1"/>
    <col min="14603" max="14603" width="8.140625" style="241" customWidth="1"/>
    <col min="14604" max="14604" width="9.28515625" style="241" customWidth="1"/>
    <col min="14605" max="14605" width="12.42578125" style="241" customWidth="1"/>
    <col min="14606" max="14606" width="14" style="241" customWidth="1"/>
    <col min="14607" max="14848" width="8.7109375" style="241"/>
    <col min="14849" max="14849" width="3" style="241" customWidth="1"/>
    <col min="14850" max="14850" width="13.28515625" style="241" customWidth="1"/>
    <col min="14851" max="14854" width="8.7109375" style="241"/>
    <col min="14855" max="14855" width="6.7109375" style="241" customWidth="1"/>
    <col min="14856" max="14856" width="6.28515625" style="241" customWidth="1"/>
    <col min="14857" max="14857" width="3.28515625" style="241" customWidth="1"/>
    <col min="14858" max="14858" width="7.5703125" style="241" customWidth="1"/>
    <col min="14859" max="14859" width="8.140625" style="241" customWidth="1"/>
    <col min="14860" max="14860" width="9.28515625" style="241" customWidth="1"/>
    <col min="14861" max="14861" width="12.42578125" style="241" customWidth="1"/>
    <col min="14862" max="14862" width="14" style="241" customWidth="1"/>
    <col min="14863" max="15104" width="8.7109375" style="241"/>
    <col min="15105" max="15105" width="3" style="241" customWidth="1"/>
    <col min="15106" max="15106" width="13.28515625" style="241" customWidth="1"/>
    <col min="15107" max="15110" width="8.7109375" style="241"/>
    <col min="15111" max="15111" width="6.7109375" style="241" customWidth="1"/>
    <col min="15112" max="15112" width="6.28515625" style="241" customWidth="1"/>
    <col min="15113" max="15113" width="3.28515625" style="241" customWidth="1"/>
    <col min="15114" max="15114" width="7.5703125" style="241" customWidth="1"/>
    <col min="15115" max="15115" width="8.140625" style="241" customWidth="1"/>
    <col min="15116" max="15116" width="9.28515625" style="241" customWidth="1"/>
    <col min="15117" max="15117" width="12.42578125" style="241" customWidth="1"/>
    <col min="15118" max="15118" width="14" style="241" customWidth="1"/>
    <col min="15119" max="15360" width="8.7109375" style="241"/>
    <col min="15361" max="15361" width="3" style="241" customWidth="1"/>
    <col min="15362" max="15362" width="13.28515625" style="241" customWidth="1"/>
    <col min="15363" max="15366" width="8.7109375" style="241"/>
    <col min="15367" max="15367" width="6.7109375" style="241" customWidth="1"/>
    <col min="15368" max="15368" width="6.28515625" style="241" customWidth="1"/>
    <col min="15369" max="15369" width="3.28515625" style="241" customWidth="1"/>
    <col min="15370" max="15370" width="7.5703125" style="241" customWidth="1"/>
    <col min="15371" max="15371" width="8.140625" style="241" customWidth="1"/>
    <col min="15372" max="15372" width="9.28515625" style="241" customWidth="1"/>
    <col min="15373" max="15373" width="12.42578125" style="241" customWidth="1"/>
    <col min="15374" max="15374" width="14" style="241" customWidth="1"/>
    <col min="15375" max="15616" width="8.7109375" style="241"/>
    <col min="15617" max="15617" width="3" style="241" customWidth="1"/>
    <col min="15618" max="15618" width="13.28515625" style="241" customWidth="1"/>
    <col min="15619" max="15622" width="8.7109375" style="241"/>
    <col min="15623" max="15623" width="6.7109375" style="241" customWidth="1"/>
    <col min="15624" max="15624" width="6.28515625" style="241" customWidth="1"/>
    <col min="15625" max="15625" width="3.28515625" style="241" customWidth="1"/>
    <col min="15626" max="15626" width="7.5703125" style="241" customWidth="1"/>
    <col min="15627" max="15627" width="8.140625" style="241" customWidth="1"/>
    <col min="15628" max="15628" width="9.28515625" style="241" customWidth="1"/>
    <col min="15629" max="15629" width="12.42578125" style="241" customWidth="1"/>
    <col min="15630" max="15630" width="14" style="241" customWidth="1"/>
    <col min="15631" max="15872" width="8.7109375" style="241"/>
    <col min="15873" max="15873" width="3" style="241" customWidth="1"/>
    <col min="15874" max="15874" width="13.28515625" style="241" customWidth="1"/>
    <col min="15875" max="15878" width="8.7109375" style="241"/>
    <col min="15879" max="15879" width="6.7109375" style="241" customWidth="1"/>
    <col min="15880" max="15880" width="6.28515625" style="241" customWidth="1"/>
    <col min="15881" max="15881" width="3.28515625" style="241" customWidth="1"/>
    <col min="15882" max="15882" width="7.5703125" style="241" customWidth="1"/>
    <col min="15883" max="15883" width="8.140625" style="241" customWidth="1"/>
    <col min="15884" max="15884" width="9.28515625" style="241" customWidth="1"/>
    <col min="15885" max="15885" width="12.42578125" style="241" customWidth="1"/>
    <col min="15886" max="15886" width="14" style="241" customWidth="1"/>
    <col min="15887" max="16128" width="8.7109375" style="241"/>
    <col min="16129" max="16129" width="3" style="241" customWidth="1"/>
    <col min="16130" max="16130" width="13.28515625" style="241" customWidth="1"/>
    <col min="16131" max="16134" width="8.7109375" style="241"/>
    <col min="16135" max="16135" width="6.7109375" style="241" customWidth="1"/>
    <col min="16136" max="16136" width="6.28515625" style="241" customWidth="1"/>
    <col min="16137" max="16137" width="3.28515625" style="241" customWidth="1"/>
    <col min="16138" max="16138" width="7.5703125" style="241" customWidth="1"/>
    <col min="16139" max="16139" width="8.140625" style="241" customWidth="1"/>
    <col min="16140" max="16140" width="9.28515625" style="241" customWidth="1"/>
    <col min="16141" max="16141" width="12.42578125" style="241" customWidth="1"/>
    <col min="16142" max="16142" width="14" style="241" customWidth="1"/>
    <col min="16143" max="16384" width="8.7109375" style="241"/>
  </cols>
  <sheetData>
    <row r="1" spans="1:14" s="315" customFormat="1" ht="14.65" customHeight="1" x14ac:dyDescent="0.25">
      <c r="A1" s="636" t="s">
        <v>1401</v>
      </c>
      <c r="B1" s="637"/>
      <c r="C1" s="638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</row>
    <row r="2" spans="1:14" s="315" customFormat="1" ht="14.65" customHeight="1" x14ac:dyDescent="0.25">
      <c r="A2" s="639" t="s">
        <v>1402</v>
      </c>
      <c r="B2" s="640"/>
      <c r="C2" s="641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</row>
    <row r="3" spans="1:14" s="315" customFormat="1" ht="14.65" customHeight="1" thickBot="1" x14ac:dyDescent="0.3">
      <c r="A3" s="642" t="s">
        <v>1403</v>
      </c>
      <c r="B3" s="643"/>
      <c r="C3" s="64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</row>
    <row r="4" spans="1:14" s="315" customFormat="1" ht="12.4" customHeight="1" thickBot="1" x14ac:dyDescent="0.3">
      <c r="A4" s="645" t="s">
        <v>25</v>
      </c>
      <c r="B4" s="645"/>
      <c r="C4" s="645"/>
      <c r="D4" s="645"/>
      <c r="E4" s="645"/>
      <c r="F4" s="645"/>
      <c r="G4" s="645"/>
      <c r="H4" s="645"/>
      <c r="I4" s="645"/>
      <c r="J4" s="645"/>
      <c r="K4" s="645"/>
      <c r="L4" s="645"/>
      <c r="M4" s="645"/>
      <c r="N4" s="645"/>
    </row>
    <row r="5" spans="1:14" s="315" customFormat="1" ht="31.15" customHeight="1" thickBot="1" x14ac:dyDescent="0.3">
      <c r="A5" s="316" t="s">
        <v>0</v>
      </c>
      <c r="B5" s="317" t="s">
        <v>1</v>
      </c>
      <c r="C5" s="317" t="s">
        <v>3</v>
      </c>
      <c r="D5" s="317" t="s">
        <v>4</v>
      </c>
      <c r="E5" s="317" t="s">
        <v>5</v>
      </c>
      <c r="F5" s="317" t="s">
        <v>6</v>
      </c>
      <c r="G5" s="317" t="s">
        <v>7</v>
      </c>
      <c r="H5" s="317" t="s">
        <v>8</v>
      </c>
      <c r="I5" s="317" t="s">
        <v>10</v>
      </c>
      <c r="J5" s="317" t="s">
        <v>11</v>
      </c>
      <c r="K5" s="317" t="s">
        <v>12</v>
      </c>
      <c r="L5" s="317" t="s">
        <v>13</v>
      </c>
      <c r="M5" s="317" t="s">
        <v>14</v>
      </c>
      <c r="N5" s="317" t="s">
        <v>15</v>
      </c>
    </row>
    <row r="6" spans="1:14" s="315" customFormat="1" ht="13.15" customHeight="1" thickBot="1" x14ac:dyDescent="0.3">
      <c r="A6" s="318">
        <v>4</v>
      </c>
      <c r="B6" s="646" t="s">
        <v>508</v>
      </c>
      <c r="C6" s="646"/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7"/>
    </row>
    <row r="7" spans="1:14" s="315" customFormat="1" ht="22.5" x14ac:dyDescent="0.25">
      <c r="A7" s="319">
        <v>1</v>
      </c>
      <c r="B7" s="320" t="s">
        <v>695</v>
      </c>
      <c r="C7" s="320" t="s">
        <v>696</v>
      </c>
      <c r="D7" s="320" t="s">
        <v>697</v>
      </c>
      <c r="E7" s="320" t="s">
        <v>582</v>
      </c>
      <c r="F7" s="321">
        <v>767</v>
      </c>
      <c r="G7" s="322">
        <v>2</v>
      </c>
      <c r="H7" s="323">
        <v>26</v>
      </c>
      <c r="I7" s="320" t="s">
        <v>296</v>
      </c>
      <c r="J7" s="320" t="s">
        <v>698</v>
      </c>
      <c r="K7" s="320" t="s">
        <v>578</v>
      </c>
      <c r="L7" s="320" t="s">
        <v>43</v>
      </c>
      <c r="M7" s="324" t="s">
        <v>699</v>
      </c>
      <c r="N7" s="325"/>
    </row>
    <row r="8" spans="1:14" s="57" customFormat="1" ht="11.25" x14ac:dyDescent="0.2">
      <c r="A8" s="326">
        <v>2</v>
      </c>
      <c r="B8" s="112" t="s">
        <v>532</v>
      </c>
      <c r="C8" s="112" t="s">
        <v>533</v>
      </c>
      <c r="D8" s="112" t="s">
        <v>534</v>
      </c>
      <c r="E8" s="112" t="s">
        <v>520</v>
      </c>
      <c r="F8" s="327">
        <v>740</v>
      </c>
      <c r="G8" s="328">
        <v>3</v>
      </c>
      <c r="H8" s="329">
        <v>118</v>
      </c>
      <c r="I8" s="112" t="s">
        <v>114</v>
      </c>
      <c r="J8" s="112" t="s">
        <v>535</v>
      </c>
      <c r="K8" s="112" t="s">
        <v>536</v>
      </c>
      <c r="L8" s="112" t="s">
        <v>174</v>
      </c>
      <c r="M8" s="330">
        <v>7878606000</v>
      </c>
      <c r="N8" s="331">
        <v>7878605053</v>
      </c>
    </row>
    <row r="9" spans="1:14" s="57" customFormat="1" ht="22.5" x14ac:dyDescent="0.2">
      <c r="A9" s="326">
        <v>3</v>
      </c>
      <c r="B9" s="112" t="s">
        <v>592</v>
      </c>
      <c r="C9" s="112" t="s">
        <v>593</v>
      </c>
      <c r="D9" s="112" t="s">
        <v>594</v>
      </c>
      <c r="E9" s="112" t="s">
        <v>595</v>
      </c>
      <c r="F9" s="327">
        <v>745</v>
      </c>
      <c r="G9" s="328">
        <v>7</v>
      </c>
      <c r="H9" s="329">
        <v>139</v>
      </c>
      <c r="I9" s="112" t="s">
        <v>114</v>
      </c>
      <c r="J9" s="112" t="s">
        <v>122</v>
      </c>
      <c r="K9" s="112" t="s">
        <v>194</v>
      </c>
      <c r="L9" s="112" t="s">
        <v>63</v>
      </c>
      <c r="M9" s="330">
        <v>7878098000</v>
      </c>
      <c r="N9" s="332">
        <v>7878098025</v>
      </c>
    </row>
    <row r="10" spans="1:14" s="57" customFormat="1" ht="22.5" x14ac:dyDescent="0.2">
      <c r="A10" s="326">
        <f>+A9+1</f>
        <v>4</v>
      </c>
      <c r="B10" s="52" t="s">
        <v>540</v>
      </c>
      <c r="C10" s="52" t="s">
        <v>541</v>
      </c>
      <c r="D10" s="54" t="s">
        <v>34</v>
      </c>
      <c r="E10" s="52" t="s">
        <v>542</v>
      </c>
      <c r="F10" s="53">
        <v>791</v>
      </c>
      <c r="G10" s="328">
        <v>2</v>
      </c>
      <c r="H10" s="329">
        <v>104</v>
      </c>
      <c r="I10" s="52" t="s">
        <v>60</v>
      </c>
      <c r="J10" s="52" t="s">
        <v>543</v>
      </c>
      <c r="K10" s="52" t="s">
        <v>544</v>
      </c>
      <c r="L10" s="112" t="s">
        <v>63</v>
      </c>
      <c r="M10" s="55" t="s">
        <v>545</v>
      </c>
      <c r="N10" s="55" t="s">
        <v>1404</v>
      </c>
    </row>
    <row r="11" spans="1:14" s="57" customFormat="1" ht="13.5" thickBot="1" x14ac:dyDescent="0.25">
      <c r="A11" s="333"/>
      <c r="B11" s="334"/>
      <c r="C11" s="334"/>
      <c r="D11" s="334"/>
      <c r="E11" s="334"/>
      <c r="F11" s="335"/>
      <c r="G11" s="333"/>
      <c r="H11" s="336">
        <f>SUM(H7:H10)</f>
        <v>387</v>
      </c>
      <c r="I11" s="334"/>
      <c r="J11" s="334"/>
      <c r="K11" s="334"/>
      <c r="L11" s="334"/>
      <c r="M11" s="337"/>
      <c r="N11" s="337"/>
    </row>
    <row r="12" spans="1:14" s="57" customFormat="1" ht="13.15" customHeight="1" thickBot="1" x14ac:dyDescent="0.25">
      <c r="A12" s="338">
        <v>49</v>
      </c>
      <c r="B12" s="648" t="s">
        <v>23</v>
      </c>
      <c r="C12" s="649"/>
      <c r="D12" s="649"/>
      <c r="E12" s="649"/>
      <c r="F12" s="649"/>
      <c r="G12" s="649"/>
      <c r="H12" s="649"/>
      <c r="I12" s="649"/>
      <c r="J12" s="649"/>
      <c r="K12" s="649"/>
      <c r="L12" s="649"/>
      <c r="M12" s="649"/>
      <c r="N12" s="650"/>
    </row>
    <row r="13" spans="1:14" s="1" customFormat="1" ht="13.15" customHeight="1" x14ac:dyDescent="0.2">
      <c r="A13" s="339">
        <v>1</v>
      </c>
      <c r="B13" s="340" t="s">
        <v>398</v>
      </c>
      <c r="C13" s="340" t="s">
        <v>399</v>
      </c>
      <c r="D13" s="112" t="s">
        <v>34</v>
      </c>
      <c r="E13" s="112" t="s">
        <v>89</v>
      </c>
      <c r="F13" s="327">
        <v>901</v>
      </c>
      <c r="G13" s="341">
        <v>1</v>
      </c>
      <c r="H13" s="342">
        <v>28</v>
      </c>
      <c r="I13" s="343" t="s">
        <v>40</v>
      </c>
      <c r="J13" s="343" t="s">
        <v>504</v>
      </c>
      <c r="K13" s="343" t="s">
        <v>401</v>
      </c>
      <c r="L13" s="344" t="s">
        <v>43</v>
      </c>
      <c r="M13" s="340" t="s">
        <v>402</v>
      </c>
      <c r="N13" s="345"/>
    </row>
    <row r="14" spans="1:14" s="57" customFormat="1" ht="22.5" x14ac:dyDescent="0.2">
      <c r="A14" s="346">
        <f>+A13+1</f>
        <v>2</v>
      </c>
      <c r="B14" s="344" t="s">
        <v>274</v>
      </c>
      <c r="C14" s="344" t="s">
        <v>275</v>
      </c>
      <c r="D14" s="344" t="s">
        <v>276</v>
      </c>
      <c r="E14" s="344" t="s">
        <v>89</v>
      </c>
      <c r="F14" s="347">
        <v>925</v>
      </c>
      <c r="G14" s="341">
        <v>1</v>
      </c>
      <c r="H14" s="342">
        <v>29</v>
      </c>
      <c r="I14" s="344" t="s">
        <v>29</v>
      </c>
      <c r="J14" s="344" t="s">
        <v>277</v>
      </c>
      <c r="K14" s="344" t="s">
        <v>278</v>
      </c>
      <c r="L14" s="344" t="s">
        <v>217</v>
      </c>
      <c r="M14" s="348">
        <v>7876885818</v>
      </c>
      <c r="N14" s="332" t="s">
        <v>34</v>
      </c>
    </row>
    <row r="15" spans="1:14" s="57" customFormat="1" ht="11.25" x14ac:dyDescent="0.2">
      <c r="A15" s="349">
        <f>+A14+1</f>
        <v>3</v>
      </c>
      <c r="B15" s="112" t="s">
        <v>372</v>
      </c>
      <c r="C15" s="112" t="s">
        <v>373</v>
      </c>
      <c r="D15" s="112" t="s">
        <v>180</v>
      </c>
      <c r="E15" s="112" t="s">
        <v>89</v>
      </c>
      <c r="F15" s="327">
        <v>907</v>
      </c>
      <c r="G15" s="328">
        <v>2</v>
      </c>
      <c r="H15" s="350">
        <v>15</v>
      </c>
      <c r="I15" s="112" t="s">
        <v>29</v>
      </c>
      <c r="J15" s="112" t="s">
        <v>374</v>
      </c>
      <c r="K15" s="112" t="s">
        <v>302</v>
      </c>
      <c r="L15" s="112" t="s">
        <v>217</v>
      </c>
      <c r="M15" s="330">
        <v>7877059994</v>
      </c>
      <c r="N15" s="331">
        <v>8884101558</v>
      </c>
    </row>
    <row r="16" spans="1:14" s="57" customFormat="1" ht="11.25" x14ac:dyDescent="0.2">
      <c r="A16" s="349">
        <f>+A15+1</f>
        <v>4</v>
      </c>
      <c r="B16" s="112" t="s">
        <v>377</v>
      </c>
      <c r="C16" s="112" t="s">
        <v>1405</v>
      </c>
      <c r="D16" s="112" t="s">
        <v>180</v>
      </c>
      <c r="E16" s="112" t="s">
        <v>89</v>
      </c>
      <c r="F16" s="327">
        <v>907</v>
      </c>
      <c r="G16" s="328">
        <v>1</v>
      </c>
      <c r="H16" s="350">
        <v>26</v>
      </c>
      <c r="I16" s="112" t="s">
        <v>29</v>
      </c>
      <c r="J16" s="112" t="s">
        <v>374</v>
      </c>
      <c r="K16" s="112" t="s">
        <v>302</v>
      </c>
      <c r="L16" s="112" t="s">
        <v>217</v>
      </c>
      <c r="M16" s="330">
        <v>7877059994</v>
      </c>
      <c r="N16" s="331">
        <v>8884101558</v>
      </c>
    </row>
    <row r="17" spans="1:14" s="57" customFormat="1" ht="11.25" x14ac:dyDescent="0.2">
      <c r="A17" s="349">
        <f t="shared" ref="A17:A61" si="0">+A16+1</f>
        <v>5</v>
      </c>
      <c r="B17" s="112" t="s">
        <v>178</v>
      </c>
      <c r="C17" s="112" t="s">
        <v>179</v>
      </c>
      <c r="D17" s="112" t="s">
        <v>180</v>
      </c>
      <c r="E17" s="112" t="s">
        <v>89</v>
      </c>
      <c r="F17" s="327">
        <v>911</v>
      </c>
      <c r="G17" s="328">
        <v>1</v>
      </c>
      <c r="H17" s="350">
        <v>23</v>
      </c>
      <c r="I17" s="112" t="s">
        <v>114</v>
      </c>
      <c r="J17" s="112" t="s">
        <v>172</v>
      </c>
      <c r="K17" s="112" t="s">
        <v>173</v>
      </c>
      <c r="L17" s="112" t="s">
        <v>174</v>
      </c>
      <c r="M17" s="330">
        <v>7877274153</v>
      </c>
      <c r="N17" s="331">
        <v>7877280671</v>
      </c>
    </row>
    <row r="18" spans="1:14" s="57" customFormat="1" ht="11.25" x14ac:dyDescent="0.2">
      <c r="A18" s="349">
        <f t="shared" si="0"/>
        <v>6</v>
      </c>
      <c r="B18" s="112" t="s">
        <v>169</v>
      </c>
      <c r="C18" s="112" t="s">
        <v>170</v>
      </c>
      <c r="D18" s="112" t="s">
        <v>171</v>
      </c>
      <c r="E18" s="112" t="s">
        <v>89</v>
      </c>
      <c r="F18" s="327">
        <v>911</v>
      </c>
      <c r="G18" s="328">
        <v>1</v>
      </c>
      <c r="H18" s="350">
        <v>21</v>
      </c>
      <c r="I18" s="112" t="s">
        <v>114</v>
      </c>
      <c r="J18" s="112" t="s">
        <v>172</v>
      </c>
      <c r="K18" s="112" t="s">
        <v>173</v>
      </c>
      <c r="L18" s="112" t="s">
        <v>174</v>
      </c>
      <c r="M18" s="330">
        <v>7877250668</v>
      </c>
      <c r="N18" s="331">
        <v>7877280671</v>
      </c>
    </row>
    <row r="19" spans="1:14" s="57" customFormat="1" ht="22.5" x14ac:dyDescent="0.2">
      <c r="A19" s="349">
        <f t="shared" si="0"/>
        <v>7</v>
      </c>
      <c r="B19" s="112" t="s">
        <v>229</v>
      </c>
      <c r="C19" s="112" t="s">
        <v>230</v>
      </c>
      <c r="D19" s="112" t="s">
        <v>231</v>
      </c>
      <c r="E19" s="112" t="s">
        <v>89</v>
      </c>
      <c r="F19" s="327">
        <v>907</v>
      </c>
      <c r="G19" s="328">
        <v>1</v>
      </c>
      <c r="H19" s="350">
        <v>34</v>
      </c>
      <c r="I19" s="112" t="s">
        <v>29</v>
      </c>
      <c r="J19" s="112" t="s">
        <v>232</v>
      </c>
      <c r="K19" s="112" t="s">
        <v>233</v>
      </c>
      <c r="L19" s="112" t="s">
        <v>53</v>
      </c>
      <c r="M19" s="330">
        <v>7879981176</v>
      </c>
      <c r="N19" s="331">
        <v>7879857044</v>
      </c>
    </row>
    <row r="20" spans="1:14" s="57" customFormat="1" ht="22.5" x14ac:dyDescent="0.2">
      <c r="A20" s="349">
        <f t="shared" si="0"/>
        <v>8</v>
      </c>
      <c r="B20" s="112" t="s">
        <v>306</v>
      </c>
      <c r="C20" s="112" t="s">
        <v>307</v>
      </c>
      <c r="D20" s="112" t="s">
        <v>308</v>
      </c>
      <c r="E20" s="112" t="s">
        <v>89</v>
      </c>
      <c r="F20" s="327">
        <v>901</v>
      </c>
      <c r="G20" s="328">
        <v>1</v>
      </c>
      <c r="H20" s="350">
        <v>20</v>
      </c>
      <c r="I20" s="112" t="s">
        <v>40</v>
      </c>
      <c r="J20" s="112" t="s">
        <v>1406</v>
      </c>
      <c r="K20" s="112" t="s">
        <v>1091</v>
      </c>
      <c r="L20" s="112" t="s">
        <v>53</v>
      </c>
      <c r="M20" s="330" t="s">
        <v>311</v>
      </c>
      <c r="N20" s="331" t="s">
        <v>34</v>
      </c>
    </row>
    <row r="21" spans="1:14" s="57" customFormat="1" ht="11.25" x14ac:dyDescent="0.2">
      <c r="A21" s="349">
        <f t="shared" si="0"/>
        <v>9</v>
      </c>
      <c r="B21" s="112" t="s">
        <v>387</v>
      </c>
      <c r="C21" s="112" t="s">
        <v>388</v>
      </c>
      <c r="D21" s="112" t="s">
        <v>315</v>
      </c>
      <c r="E21" s="112" t="s">
        <v>89</v>
      </c>
      <c r="F21" s="327">
        <v>901</v>
      </c>
      <c r="G21" s="328">
        <v>1</v>
      </c>
      <c r="H21" s="350">
        <v>27</v>
      </c>
      <c r="I21" s="112" t="s">
        <v>40</v>
      </c>
      <c r="J21" s="112" t="s">
        <v>389</v>
      </c>
      <c r="K21" s="112" t="s">
        <v>390</v>
      </c>
      <c r="L21" s="112" t="s">
        <v>43</v>
      </c>
      <c r="M21" s="330">
        <v>7877251351</v>
      </c>
      <c r="N21" s="331">
        <v>7879777682</v>
      </c>
    </row>
    <row r="22" spans="1:14" s="57" customFormat="1" ht="11.25" x14ac:dyDescent="0.2">
      <c r="A22" s="349">
        <f t="shared" si="0"/>
        <v>10</v>
      </c>
      <c r="B22" s="112" t="s">
        <v>205</v>
      </c>
      <c r="C22" s="112" t="s">
        <v>206</v>
      </c>
      <c r="D22" s="112" t="s">
        <v>34</v>
      </c>
      <c r="E22" s="112" t="s">
        <v>89</v>
      </c>
      <c r="F22" s="327">
        <v>907</v>
      </c>
      <c r="G22" s="328">
        <v>1</v>
      </c>
      <c r="H22" s="350">
        <v>24</v>
      </c>
      <c r="I22" s="112" t="s">
        <v>40</v>
      </c>
      <c r="J22" s="112" t="s">
        <v>207</v>
      </c>
      <c r="K22" s="112" t="s">
        <v>208</v>
      </c>
      <c r="L22" s="112" t="s">
        <v>43</v>
      </c>
      <c r="M22" s="330">
        <v>7872008482</v>
      </c>
      <c r="N22" s="331" t="s">
        <v>34</v>
      </c>
    </row>
    <row r="23" spans="1:14" s="57" customFormat="1" ht="22.5" x14ac:dyDescent="0.2">
      <c r="A23" s="349">
        <f t="shared" si="0"/>
        <v>11</v>
      </c>
      <c r="B23" s="112" t="s">
        <v>152</v>
      </c>
      <c r="C23" s="112" t="s">
        <v>153</v>
      </c>
      <c r="D23" s="112" t="s">
        <v>92</v>
      </c>
      <c r="E23" s="112" t="s">
        <v>59</v>
      </c>
      <c r="F23" s="327">
        <v>979</v>
      </c>
      <c r="G23" s="328">
        <v>1</v>
      </c>
      <c r="H23" s="350">
        <v>24</v>
      </c>
      <c r="I23" s="112" t="s">
        <v>40</v>
      </c>
      <c r="J23" s="112" t="s">
        <v>154</v>
      </c>
      <c r="K23" s="112" t="s">
        <v>155</v>
      </c>
      <c r="L23" s="112" t="s">
        <v>156</v>
      </c>
      <c r="M23" s="330">
        <v>7877912600</v>
      </c>
      <c r="N23" s="331">
        <v>7877915666</v>
      </c>
    </row>
    <row r="24" spans="1:14" s="57" customFormat="1" ht="11.25" x14ac:dyDescent="0.2">
      <c r="A24" s="349">
        <f t="shared" si="0"/>
        <v>12</v>
      </c>
      <c r="B24" s="112" t="s">
        <v>321</v>
      </c>
      <c r="C24" s="112" t="s">
        <v>322</v>
      </c>
      <c r="D24" s="112" t="s">
        <v>34</v>
      </c>
      <c r="E24" s="112" t="s">
        <v>89</v>
      </c>
      <c r="F24" s="327">
        <v>907</v>
      </c>
      <c r="G24" s="328">
        <v>1</v>
      </c>
      <c r="H24" s="350">
        <v>25</v>
      </c>
      <c r="I24" s="112" t="s">
        <v>40</v>
      </c>
      <c r="J24" s="112" t="s">
        <v>323</v>
      </c>
      <c r="K24" s="112" t="s">
        <v>85</v>
      </c>
      <c r="L24" s="112" t="s">
        <v>43</v>
      </c>
      <c r="M24" s="330">
        <v>7877225380</v>
      </c>
      <c r="N24" s="331">
        <v>7877242892</v>
      </c>
    </row>
    <row r="25" spans="1:14" s="57" customFormat="1" ht="11.25" x14ac:dyDescent="0.2">
      <c r="A25" s="349">
        <f t="shared" si="0"/>
        <v>13</v>
      </c>
      <c r="B25" s="112" t="s">
        <v>249</v>
      </c>
      <c r="C25" s="112" t="s">
        <v>250</v>
      </c>
      <c r="D25" s="112" t="s">
        <v>180</v>
      </c>
      <c r="E25" s="112" t="s">
        <v>89</v>
      </c>
      <c r="F25" s="327">
        <v>907</v>
      </c>
      <c r="G25" s="328">
        <v>1</v>
      </c>
      <c r="H25" s="351">
        <v>26</v>
      </c>
      <c r="I25" s="112" t="s">
        <v>29</v>
      </c>
      <c r="J25" s="112" t="s">
        <v>251</v>
      </c>
      <c r="K25" s="112" t="s">
        <v>252</v>
      </c>
      <c r="L25" s="112" t="s">
        <v>217</v>
      </c>
      <c r="M25" s="330">
        <v>7879777700</v>
      </c>
      <c r="N25" s="331">
        <v>7877225032</v>
      </c>
    </row>
    <row r="26" spans="1:14" s="57" customFormat="1" ht="11.25" x14ac:dyDescent="0.2">
      <c r="A26" s="349">
        <f>+A25+1</f>
        <v>14</v>
      </c>
      <c r="B26" s="112" t="s">
        <v>198</v>
      </c>
      <c r="C26" s="112" t="s">
        <v>199</v>
      </c>
      <c r="D26" s="112" t="s">
        <v>0</v>
      </c>
      <c r="E26" s="112" t="s">
        <v>89</v>
      </c>
      <c r="F26" s="327">
        <v>901</v>
      </c>
      <c r="G26" s="328">
        <v>2</v>
      </c>
      <c r="H26" s="351">
        <v>33</v>
      </c>
      <c r="I26" s="112" t="s">
        <v>200</v>
      </c>
      <c r="J26" s="112" t="s">
        <v>154</v>
      </c>
      <c r="K26" s="112" t="s">
        <v>201</v>
      </c>
      <c r="L26" s="112" t="s">
        <v>202</v>
      </c>
      <c r="M26" s="330">
        <v>7877253436</v>
      </c>
      <c r="N26" s="331">
        <v>7877771080</v>
      </c>
    </row>
    <row r="27" spans="1:14" s="57" customFormat="1" ht="22.5" x14ac:dyDescent="0.2">
      <c r="A27" s="349">
        <f>+A26+1</f>
        <v>15</v>
      </c>
      <c r="B27" s="112" t="s">
        <v>282</v>
      </c>
      <c r="C27" s="112" t="s">
        <v>283</v>
      </c>
      <c r="D27" s="112" t="s">
        <v>180</v>
      </c>
      <c r="E27" s="112" t="s">
        <v>89</v>
      </c>
      <c r="F27" s="327">
        <v>907</v>
      </c>
      <c r="G27" s="328">
        <v>3</v>
      </c>
      <c r="H27" s="351">
        <v>44</v>
      </c>
      <c r="I27" s="112" t="s">
        <v>40</v>
      </c>
      <c r="J27" s="112" t="s">
        <v>172</v>
      </c>
      <c r="K27" s="112" t="s">
        <v>284</v>
      </c>
      <c r="L27" s="112" t="s">
        <v>43</v>
      </c>
      <c r="M27" s="330">
        <v>7877225058</v>
      </c>
      <c r="N27" s="331">
        <v>7877238590</v>
      </c>
    </row>
    <row r="28" spans="1:14" s="57" customFormat="1" ht="11.25" x14ac:dyDescent="0.2">
      <c r="A28" s="349">
        <f t="shared" si="0"/>
        <v>16</v>
      </c>
      <c r="B28" s="112" t="s">
        <v>1407</v>
      </c>
      <c r="C28" s="112" t="s">
        <v>39</v>
      </c>
      <c r="D28" s="112" t="s">
        <v>34</v>
      </c>
      <c r="E28" s="112" t="s">
        <v>28</v>
      </c>
      <c r="F28" s="327">
        <v>961</v>
      </c>
      <c r="G28" s="328">
        <v>2</v>
      </c>
      <c r="H28" s="351">
        <v>22</v>
      </c>
      <c r="I28" s="112" t="s">
        <v>40</v>
      </c>
      <c r="J28" s="112" t="s">
        <v>41</v>
      </c>
      <c r="K28" s="112" t="s">
        <v>42</v>
      </c>
      <c r="L28" s="112" t="s">
        <v>43</v>
      </c>
      <c r="M28" s="330">
        <v>7873004000</v>
      </c>
      <c r="N28" s="331">
        <v>7873004001</v>
      </c>
    </row>
    <row r="29" spans="1:14" s="57" customFormat="1" ht="22.5" x14ac:dyDescent="0.2">
      <c r="A29" s="349">
        <f t="shared" si="0"/>
        <v>17</v>
      </c>
      <c r="B29" s="52" t="s">
        <v>427</v>
      </c>
      <c r="C29" s="52" t="s">
        <v>428</v>
      </c>
      <c r="D29" s="52"/>
      <c r="E29" s="52" t="s">
        <v>89</v>
      </c>
      <c r="F29" s="53">
        <v>908</v>
      </c>
      <c r="G29" s="54">
        <v>2</v>
      </c>
      <c r="H29" s="352">
        <v>47</v>
      </c>
      <c r="I29" s="52" t="s">
        <v>40</v>
      </c>
      <c r="J29" s="52" t="s">
        <v>367</v>
      </c>
      <c r="K29" s="52" t="s">
        <v>368</v>
      </c>
      <c r="L29" s="52" t="s">
        <v>53</v>
      </c>
      <c r="M29" s="55" t="s">
        <v>429</v>
      </c>
      <c r="N29" s="331"/>
    </row>
    <row r="30" spans="1:14" s="57" customFormat="1" ht="11.25" x14ac:dyDescent="0.2">
      <c r="A30" s="349">
        <f t="shared" si="0"/>
        <v>18</v>
      </c>
      <c r="B30" s="112" t="s">
        <v>327</v>
      </c>
      <c r="C30" s="112" t="s">
        <v>328</v>
      </c>
      <c r="D30" s="112" t="s">
        <v>231</v>
      </c>
      <c r="E30" s="112" t="s">
        <v>89</v>
      </c>
      <c r="F30" s="327">
        <v>907</v>
      </c>
      <c r="G30" s="328">
        <v>2</v>
      </c>
      <c r="H30" s="351">
        <v>50</v>
      </c>
      <c r="I30" s="112" t="s">
        <v>40</v>
      </c>
      <c r="J30" s="112" t="s">
        <v>41</v>
      </c>
      <c r="K30" s="112" t="s">
        <v>329</v>
      </c>
      <c r="L30" s="112" t="s">
        <v>43</v>
      </c>
      <c r="M30" s="330">
        <v>7879771000</v>
      </c>
      <c r="N30" s="331">
        <v>7874747339</v>
      </c>
    </row>
    <row r="31" spans="1:14" s="57" customFormat="1" ht="11.25" x14ac:dyDescent="0.2">
      <c r="A31" s="353">
        <f>+A30+1</f>
        <v>19</v>
      </c>
      <c r="B31" s="112" t="s">
        <v>1408</v>
      </c>
      <c r="C31" s="112" t="s">
        <v>238</v>
      </c>
      <c r="D31" s="112" t="s">
        <v>180</v>
      </c>
      <c r="E31" s="112" t="s">
        <v>89</v>
      </c>
      <c r="F31" s="327">
        <v>907</v>
      </c>
      <c r="G31" s="328">
        <v>2</v>
      </c>
      <c r="H31" s="351">
        <v>56</v>
      </c>
      <c r="I31" s="112" t="s">
        <v>114</v>
      </c>
      <c r="J31" s="112" t="s">
        <v>239</v>
      </c>
      <c r="K31" s="112" t="s">
        <v>240</v>
      </c>
      <c r="L31" s="112" t="s">
        <v>43</v>
      </c>
      <c r="M31" s="330">
        <v>7877210170</v>
      </c>
      <c r="N31" s="331">
        <v>7877244356</v>
      </c>
    </row>
    <row r="32" spans="1:14" s="57" customFormat="1" ht="11.25" x14ac:dyDescent="0.2">
      <c r="A32" s="349">
        <f t="shared" si="0"/>
        <v>20</v>
      </c>
      <c r="B32" s="112" t="s">
        <v>90</v>
      </c>
      <c r="C32" s="112" t="s">
        <v>91</v>
      </c>
      <c r="D32" s="112" t="s">
        <v>92</v>
      </c>
      <c r="E32" s="112" t="s">
        <v>59</v>
      </c>
      <c r="F32" s="327">
        <v>979</v>
      </c>
      <c r="G32" s="328">
        <v>3</v>
      </c>
      <c r="H32" s="351">
        <v>68</v>
      </c>
      <c r="I32" s="112" t="s">
        <v>40</v>
      </c>
      <c r="J32" s="112" t="s">
        <v>93</v>
      </c>
      <c r="K32" s="112" t="s">
        <v>94</v>
      </c>
      <c r="L32" s="112" t="s">
        <v>43</v>
      </c>
      <c r="M32" s="330">
        <v>7877916868</v>
      </c>
      <c r="N32" s="331">
        <v>7877911672</v>
      </c>
    </row>
    <row r="33" spans="1:14" s="57" customFormat="1" ht="11.25" x14ac:dyDescent="0.2">
      <c r="A33" s="349">
        <f t="shared" si="0"/>
        <v>21</v>
      </c>
      <c r="B33" s="112" t="s">
        <v>313</v>
      </c>
      <c r="C33" s="112" t="s">
        <v>314</v>
      </c>
      <c r="D33" s="112" t="s">
        <v>315</v>
      </c>
      <c r="E33" s="112" t="s">
        <v>89</v>
      </c>
      <c r="F33" s="327">
        <v>901</v>
      </c>
      <c r="G33" s="328">
        <v>1</v>
      </c>
      <c r="H33" s="351">
        <v>81</v>
      </c>
      <c r="I33" s="112" t="s">
        <v>40</v>
      </c>
      <c r="J33" s="112" t="s">
        <v>316</v>
      </c>
      <c r="K33" s="112" t="s">
        <v>317</v>
      </c>
      <c r="L33" s="112" t="s">
        <v>32</v>
      </c>
      <c r="M33" s="330">
        <v>7877239020</v>
      </c>
      <c r="N33" s="331">
        <v>7877212877</v>
      </c>
    </row>
    <row r="34" spans="1:14" s="57" customFormat="1" ht="22.5" x14ac:dyDescent="0.2">
      <c r="A34" s="349">
        <f t="shared" si="0"/>
        <v>22</v>
      </c>
      <c r="B34" s="112" t="s">
        <v>128</v>
      </c>
      <c r="C34" s="112" t="s">
        <v>129</v>
      </c>
      <c r="D34" s="112" t="s">
        <v>92</v>
      </c>
      <c r="E34" s="112" t="s">
        <v>59</v>
      </c>
      <c r="F34" s="327">
        <v>979</v>
      </c>
      <c r="G34" s="328">
        <v>6</v>
      </c>
      <c r="H34" s="354">
        <v>80</v>
      </c>
      <c r="I34" s="112" t="s">
        <v>114</v>
      </c>
      <c r="J34" s="112" t="s">
        <v>61</v>
      </c>
      <c r="K34" s="112" t="s">
        <v>477</v>
      </c>
      <c r="L34" s="112" t="s">
        <v>53</v>
      </c>
      <c r="M34" s="330">
        <v>7877283666</v>
      </c>
      <c r="N34" s="331">
        <v>7877283610</v>
      </c>
    </row>
    <row r="35" spans="1:14" s="57" customFormat="1" ht="11.25" x14ac:dyDescent="0.2">
      <c r="A35" s="349">
        <f t="shared" si="0"/>
        <v>23</v>
      </c>
      <c r="B35" s="112" t="s">
        <v>135</v>
      </c>
      <c r="C35" s="112" t="s">
        <v>136</v>
      </c>
      <c r="D35" s="112" t="s">
        <v>137</v>
      </c>
      <c r="E35" s="112" t="s">
        <v>59</v>
      </c>
      <c r="F35" s="327">
        <v>979</v>
      </c>
      <c r="G35" s="328">
        <v>7</v>
      </c>
      <c r="H35" s="354">
        <v>109</v>
      </c>
      <c r="I35" s="112" t="s">
        <v>114</v>
      </c>
      <c r="J35" s="112" t="s">
        <v>1343</v>
      </c>
      <c r="K35" s="112" t="s">
        <v>1344</v>
      </c>
      <c r="L35" s="112" t="s">
        <v>32</v>
      </c>
      <c r="M35" s="330">
        <v>7877281300</v>
      </c>
      <c r="N35" s="331">
        <v>7877277150</v>
      </c>
    </row>
    <row r="36" spans="1:14" s="57" customFormat="1" ht="22.5" x14ac:dyDescent="0.2">
      <c r="A36" s="349">
        <f t="shared" si="0"/>
        <v>24</v>
      </c>
      <c r="B36" s="112" t="s">
        <v>294</v>
      </c>
      <c r="C36" s="112" t="s">
        <v>295</v>
      </c>
      <c r="D36" s="112" t="s">
        <v>34</v>
      </c>
      <c r="E36" s="112" t="s">
        <v>89</v>
      </c>
      <c r="F36" s="327">
        <v>907</v>
      </c>
      <c r="G36" s="328">
        <v>5</v>
      </c>
      <c r="H36" s="354">
        <v>115</v>
      </c>
      <c r="I36" s="112" t="s">
        <v>296</v>
      </c>
      <c r="J36" s="112" t="s">
        <v>239</v>
      </c>
      <c r="K36" s="112" t="s">
        <v>240</v>
      </c>
      <c r="L36" s="112" t="s">
        <v>43</v>
      </c>
      <c r="M36" s="330">
        <v>7877244160</v>
      </c>
      <c r="N36" s="331">
        <v>7877232282</v>
      </c>
    </row>
    <row r="37" spans="1:14" s="57" customFormat="1" ht="22.5" x14ac:dyDescent="0.2">
      <c r="A37" s="349">
        <f t="shared" si="0"/>
        <v>25</v>
      </c>
      <c r="B37" s="112" t="s">
        <v>119</v>
      </c>
      <c r="C37" s="112" t="s">
        <v>120</v>
      </c>
      <c r="D37" s="112" t="s">
        <v>121</v>
      </c>
      <c r="E37" s="112" t="s">
        <v>59</v>
      </c>
      <c r="F37" s="327">
        <v>937</v>
      </c>
      <c r="G37" s="328">
        <v>7</v>
      </c>
      <c r="H37" s="354">
        <v>125</v>
      </c>
      <c r="I37" s="112" t="s">
        <v>40</v>
      </c>
      <c r="J37" s="112" t="s">
        <v>1409</v>
      </c>
      <c r="K37" s="112" t="s">
        <v>1410</v>
      </c>
      <c r="L37" s="112" t="s">
        <v>124</v>
      </c>
      <c r="M37" s="330">
        <v>7877916000</v>
      </c>
      <c r="N37" s="331">
        <v>7877911248</v>
      </c>
    </row>
    <row r="38" spans="1:14" s="57" customFormat="1" ht="33.75" x14ac:dyDescent="0.2">
      <c r="A38" s="349">
        <f t="shared" si="0"/>
        <v>26</v>
      </c>
      <c r="B38" s="112" t="s">
        <v>47</v>
      </c>
      <c r="C38" s="112" t="s">
        <v>48</v>
      </c>
      <c r="D38" s="112" t="s">
        <v>49</v>
      </c>
      <c r="E38" s="112" t="s">
        <v>50</v>
      </c>
      <c r="F38" s="327">
        <v>726</v>
      </c>
      <c r="G38" s="328">
        <v>7</v>
      </c>
      <c r="H38" s="354">
        <v>126</v>
      </c>
      <c r="I38" s="112" t="s">
        <v>29</v>
      </c>
      <c r="J38" s="112" t="s">
        <v>51</v>
      </c>
      <c r="K38" s="112" t="s">
        <v>52</v>
      </c>
      <c r="L38" s="112" t="s">
        <v>53</v>
      </c>
      <c r="M38" s="330">
        <v>7876531111</v>
      </c>
      <c r="N38" s="331">
        <v>7876531700</v>
      </c>
    </row>
    <row r="39" spans="1:14" s="57" customFormat="1" ht="22.5" x14ac:dyDescent="0.2">
      <c r="A39" s="349">
        <f t="shared" si="0"/>
        <v>27</v>
      </c>
      <c r="B39" s="112" t="s">
        <v>343</v>
      </c>
      <c r="C39" s="112" t="s">
        <v>344</v>
      </c>
      <c r="D39" s="112" t="s">
        <v>345</v>
      </c>
      <c r="E39" s="112" t="s">
        <v>89</v>
      </c>
      <c r="F39" s="327">
        <v>907</v>
      </c>
      <c r="G39" s="328">
        <v>6</v>
      </c>
      <c r="H39" s="354">
        <v>126</v>
      </c>
      <c r="I39" s="112" t="s">
        <v>40</v>
      </c>
      <c r="J39" s="112" t="s">
        <v>1411</v>
      </c>
      <c r="K39" s="112" t="s">
        <v>1412</v>
      </c>
      <c r="L39" s="112" t="s">
        <v>53</v>
      </c>
      <c r="M39" s="330">
        <v>7879775000</v>
      </c>
      <c r="N39" s="331">
        <v>7879775380</v>
      </c>
    </row>
    <row r="40" spans="1:14" s="57" customFormat="1" ht="22.5" x14ac:dyDescent="0.2">
      <c r="A40" s="349">
        <f t="shared" si="0"/>
        <v>28</v>
      </c>
      <c r="B40" s="112" t="s">
        <v>255</v>
      </c>
      <c r="C40" s="112" t="s">
        <v>256</v>
      </c>
      <c r="D40" s="112" t="s">
        <v>34</v>
      </c>
      <c r="E40" s="112" t="s">
        <v>89</v>
      </c>
      <c r="F40" s="327">
        <v>907</v>
      </c>
      <c r="G40" s="328">
        <v>6</v>
      </c>
      <c r="H40" s="354">
        <v>136</v>
      </c>
      <c r="I40" s="112" t="s">
        <v>40</v>
      </c>
      <c r="J40" s="112" t="s">
        <v>257</v>
      </c>
      <c r="K40" s="112" t="s">
        <v>258</v>
      </c>
      <c r="L40" s="112" t="s">
        <v>53</v>
      </c>
      <c r="M40" s="330">
        <v>7877217400</v>
      </c>
      <c r="N40" s="331">
        <v>7877230068</v>
      </c>
    </row>
    <row r="41" spans="1:14" s="57" customFormat="1" ht="22.5" x14ac:dyDescent="0.2">
      <c r="A41" s="349">
        <f t="shared" si="0"/>
        <v>29</v>
      </c>
      <c r="B41" s="112" t="s">
        <v>349</v>
      </c>
      <c r="C41" s="52" t="s">
        <v>350</v>
      </c>
      <c r="D41" s="52" t="s">
        <v>231</v>
      </c>
      <c r="E41" s="112" t="s">
        <v>89</v>
      </c>
      <c r="F41" s="327">
        <v>907</v>
      </c>
      <c r="G41" s="328">
        <v>3</v>
      </c>
      <c r="H41" s="354">
        <v>149</v>
      </c>
      <c r="I41" s="52" t="s">
        <v>29</v>
      </c>
      <c r="J41" s="52" t="s">
        <v>1230</v>
      </c>
      <c r="K41" s="52" t="s">
        <v>31</v>
      </c>
      <c r="L41" s="52" t="s">
        <v>53</v>
      </c>
      <c r="M41" s="55">
        <v>7877213000</v>
      </c>
      <c r="N41" s="331"/>
    </row>
    <row r="42" spans="1:14" s="57" customFormat="1" ht="33.75" x14ac:dyDescent="0.2">
      <c r="A42" s="349">
        <f t="shared" si="0"/>
        <v>30</v>
      </c>
      <c r="B42" s="112" t="s">
        <v>183</v>
      </c>
      <c r="C42" s="112" t="s">
        <v>184</v>
      </c>
      <c r="D42" s="112" t="s">
        <v>34</v>
      </c>
      <c r="E42" s="112" t="s">
        <v>89</v>
      </c>
      <c r="F42" s="327">
        <v>907</v>
      </c>
      <c r="G42" s="328">
        <v>6</v>
      </c>
      <c r="H42" s="354">
        <v>181</v>
      </c>
      <c r="I42" s="112" t="s">
        <v>40</v>
      </c>
      <c r="J42" s="112" t="s">
        <v>185</v>
      </c>
      <c r="K42" s="112" t="s">
        <v>186</v>
      </c>
      <c r="L42" s="112" t="s">
        <v>53</v>
      </c>
      <c r="M42" s="330">
        <v>7877219500</v>
      </c>
      <c r="N42" s="331">
        <v>7877258054</v>
      </c>
    </row>
    <row r="43" spans="1:14" s="57" customFormat="1" ht="22.5" x14ac:dyDescent="0.2">
      <c r="A43" s="349">
        <f t="shared" si="0"/>
        <v>31</v>
      </c>
      <c r="B43" s="112" t="s">
        <v>24</v>
      </c>
      <c r="C43" s="112" t="s">
        <v>26</v>
      </c>
      <c r="D43" s="112" t="s">
        <v>27</v>
      </c>
      <c r="E43" s="112" t="s">
        <v>28</v>
      </c>
      <c r="F43" s="327">
        <v>961</v>
      </c>
      <c r="G43" s="328">
        <v>8</v>
      </c>
      <c r="H43" s="354">
        <v>156</v>
      </c>
      <c r="I43" s="112" t="s">
        <v>40</v>
      </c>
      <c r="J43" s="112" t="s">
        <v>351</v>
      </c>
      <c r="K43" s="112" t="s">
        <v>352</v>
      </c>
      <c r="L43" s="112" t="s">
        <v>32</v>
      </c>
      <c r="M43" s="330" t="s">
        <v>33</v>
      </c>
      <c r="N43" s="331" t="s">
        <v>34</v>
      </c>
    </row>
    <row r="44" spans="1:14" s="57" customFormat="1" ht="22.5" x14ac:dyDescent="0.2">
      <c r="A44" s="349">
        <f t="shared" si="0"/>
        <v>32</v>
      </c>
      <c r="B44" s="112" t="s">
        <v>261</v>
      </c>
      <c r="C44" s="112" t="s">
        <v>262</v>
      </c>
      <c r="D44" s="112" t="s">
        <v>34</v>
      </c>
      <c r="E44" s="112" t="s">
        <v>89</v>
      </c>
      <c r="F44" s="327">
        <v>914</v>
      </c>
      <c r="G44" s="328">
        <v>8</v>
      </c>
      <c r="H44" s="354">
        <v>184</v>
      </c>
      <c r="I44" s="112" t="s">
        <v>40</v>
      </c>
      <c r="J44" s="112" t="s">
        <v>263</v>
      </c>
      <c r="K44" s="112" t="s">
        <v>264</v>
      </c>
      <c r="L44" s="112" t="s">
        <v>53</v>
      </c>
      <c r="M44" s="330">
        <v>7876253129</v>
      </c>
      <c r="N44" s="331">
        <v>7877213118</v>
      </c>
    </row>
    <row r="45" spans="1:14" s="57" customFormat="1" ht="22.5" x14ac:dyDescent="0.2">
      <c r="A45" s="349">
        <f t="shared" si="0"/>
        <v>33</v>
      </c>
      <c r="B45" s="112" t="s">
        <v>112</v>
      </c>
      <c r="C45" s="112" t="s">
        <v>113</v>
      </c>
      <c r="D45" s="112" t="s">
        <v>34</v>
      </c>
      <c r="E45" s="112" t="s">
        <v>59</v>
      </c>
      <c r="F45" s="327">
        <v>979</v>
      </c>
      <c r="G45" s="328">
        <v>10</v>
      </c>
      <c r="H45" s="354">
        <v>201</v>
      </c>
      <c r="I45" s="112" t="s">
        <v>114</v>
      </c>
      <c r="J45" s="112" t="s">
        <v>115</v>
      </c>
      <c r="K45" s="112" t="s">
        <v>116</v>
      </c>
      <c r="L45" s="112" t="s">
        <v>117</v>
      </c>
      <c r="M45" s="330">
        <v>7877918777</v>
      </c>
      <c r="N45" s="331">
        <v>7877918757</v>
      </c>
    </row>
    <row r="46" spans="1:14" s="57" customFormat="1" ht="33.75" x14ac:dyDescent="0.2">
      <c r="A46" s="349">
        <f t="shared" si="0"/>
        <v>34</v>
      </c>
      <c r="B46" s="112" t="s">
        <v>144</v>
      </c>
      <c r="C46" s="112" t="s">
        <v>145</v>
      </c>
      <c r="D46" s="112" t="s">
        <v>146</v>
      </c>
      <c r="E46" s="112" t="s">
        <v>59</v>
      </c>
      <c r="F46" s="327">
        <v>979</v>
      </c>
      <c r="G46" s="328">
        <v>6</v>
      </c>
      <c r="H46" s="354">
        <v>222</v>
      </c>
      <c r="I46" s="112" t="s">
        <v>114</v>
      </c>
      <c r="J46" s="112" t="s">
        <v>147</v>
      </c>
      <c r="K46" s="112" t="s">
        <v>148</v>
      </c>
      <c r="L46" s="112" t="s">
        <v>149</v>
      </c>
      <c r="M46" s="330">
        <v>7872539000</v>
      </c>
      <c r="N46" s="331">
        <v>7872539007</v>
      </c>
    </row>
    <row r="47" spans="1:14" s="57" customFormat="1" ht="22.5" x14ac:dyDescent="0.2">
      <c r="A47" s="349">
        <f t="shared" si="0"/>
        <v>35</v>
      </c>
      <c r="B47" s="112" t="s">
        <v>405</v>
      </c>
      <c r="C47" s="112" t="s">
        <v>406</v>
      </c>
      <c r="D47" s="112" t="s">
        <v>34</v>
      </c>
      <c r="E47" s="112" t="s">
        <v>89</v>
      </c>
      <c r="F47" s="327">
        <v>9012620</v>
      </c>
      <c r="G47" s="328">
        <v>11</v>
      </c>
      <c r="H47" s="354">
        <v>240</v>
      </c>
      <c r="I47" s="112" t="s">
        <v>40</v>
      </c>
      <c r="J47" s="112" t="s">
        <v>407</v>
      </c>
      <c r="K47" s="112" t="s">
        <v>408</v>
      </c>
      <c r="L47" s="112" t="s">
        <v>53</v>
      </c>
      <c r="M47" s="330">
        <v>7877215100</v>
      </c>
      <c r="N47" s="331">
        <v>7872891906</v>
      </c>
    </row>
    <row r="48" spans="1:14" s="57" customFormat="1" ht="22.5" x14ac:dyDescent="0.2">
      <c r="A48" s="349">
        <f t="shared" si="0"/>
        <v>36</v>
      </c>
      <c r="B48" s="112" t="s">
        <v>97</v>
      </c>
      <c r="C48" s="112" t="s">
        <v>98</v>
      </c>
      <c r="D48" s="112" t="s">
        <v>99</v>
      </c>
      <c r="E48" s="112" t="s">
        <v>59</v>
      </c>
      <c r="F48" s="327">
        <v>9148053</v>
      </c>
      <c r="G48" s="328">
        <v>21</v>
      </c>
      <c r="H48" s="354">
        <v>260</v>
      </c>
      <c r="I48" s="112" t="s">
        <v>40</v>
      </c>
      <c r="J48" s="112" t="s">
        <v>122</v>
      </c>
      <c r="K48" s="112" t="s">
        <v>356</v>
      </c>
      <c r="L48" s="112" t="s">
        <v>53</v>
      </c>
      <c r="M48" s="330">
        <v>7877910404</v>
      </c>
      <c r="N48" s="331">
        <v>7877911460</v>
      </c>
    </row>
    <row r="49" spans="1:14" s="57" customFormat="1" ht="22.5" x14ac:dyDescent="0.2">
      <c r="A49" s="349">
        <f t="shared" si="0"/>
        <v>37</v>
      </c>
      <c r="B49" s="112" t="s">
        <v>57</v>
      </c>
      <c r="C49" s="112" t="s">
        <v>1413</v>
      </c>
      <c r="D49" s="112" t="s">
        <v>99</v>
      </c>
      <c r="E49" s="112" t="s">
        <v>59</v>
      </c>
      <c r="F49" s="327">
        <v>979</v>
      </c>
      <c r="G49" s="328"/>
      <c r="H49" s="354">
        <v>400</v>
      </c>
      <c r="I49" s="112" t="s">
        <v>60</v>
      </c>
      <c r="J49" s="112" t="s">
        <v>61</v>
      </c>
      <c r="K49" s="112" t="s">
        <v>62</v>
      </c>
      <c r="L49" s="52" t="s">
        <v>63</v>
      </c>
      <c r="M49" s="330" t="s">
        <v>64</v>
      </c>
      <c r="N49" s="331"/>
    </row>
    <row r="50" spans="1:14" s="57" customFormat="1" ht="22.5" x14ac:dyDescent="0.2">
      <c r="A50" s="349">
        <f t="shared" si="0"/>
        <v>38</v>
      </c>
      <c r="B50" s="52" t="s">
        <v>243</v>
      </c>
      <c r="C50" s="52" t="s">
        <v>245</v>
      </c>
      <c r="D50" s="52" t="s">
        <v>34</v>
      </c>
      <c r="E50" s="52" t="s">
        <v>89</v>
      </c>
      <c r="F50" s="53">
        <v>9071055</v>
      </c>
      <c r="G50" s="355">
        <v>6</v>
      </c>
      <c r="H50" s="356">
        <v>319</v>
      </c>
      <c r="I50" s="54" t="s">
        <v>114</v>
      </c>
      <c r="J50" s="54" t="s">
        <v>1414</v>
      </c>
      <c r="K50" s="52" t="s">
        <v>1415</v>
      </c>
      <c r="L50" s="52" t="s">
        <v>63</v>
      </c>
      <c r="M50" s="52" t="s">
        <v>1416</v>
      </c>
      <c r="N50" s="357"/>
    </row>
    <row r="51" spans="1:14" s="57" customFormat="1" ht="22.5" x14ac:dyDescent="0.2">
      <c r="A51" s="349">
        <f t="shared" si="0"/>
        <v>39</v>
      </c>
      <c r="B51" s="112" t="s">
        <v>105</v>
      </c>
      <c r="C51" s="112" t="s">
        <v>106</v>
      </c>
      <c r="D51" s="112" t="s">
        <v>34</v>
      </c>
      <c r="E51" s="112" t="s">
        <v>59</v>
      </c>
      <c r="F51" s="327">
        <v>979</v>
      </c>
      <c r="G51" s="328">
        <v>14</v>
      </c>
      <c r="H51" s="354">
        <v>310</v>
      </c>
      <c r="I51" s="112" t="s">
        <v>107</v>
      </c>
      <c r="J51" s="112" t="s">
        <v>1380</v>
      </c>
      <c r="K51" s="112" t="s">
        <v>1381</v>
      </c>
      <c r="L51" s="112" t="s">
        <v>63</v>
      </c>
      <c r="M51" s="330">
        <v>7877910505</v>
      </c>
      <c r="N51" s="331">
        <v>7877917776</v>
      </c>
    </row>
    <row r="52" spans="1:14" s="57" customFormat="1" ht="33.75" x14ac:dyDescent="0.2">
      <c r="A52" s="349">
        <f>+A51+1</f>
        <v>40</v>
      </c>
      <c r="B52" s="112" t="s">
        <v>353</v>
      </c>
      <c r="C52" s="112" t="s">
        <v>354</v>
      </c>
      <c r="D52" s="112" t="s">
        <v>355</v>
      </c>
      <c r="E52" s="112" t="s">
        <v>89</v>
      </c>
      <c r="F52" s="327">
        <v>907</v>
      </c>
      <c r="G52" s="328">
        <v>16</v>
      </c>
      <c r="H52" s="354">
        <v>483</v>
      </c>
      <c r="I52" s="112" t="s">
        <v>40</v>
      </c>
      <c r="J52" s="112" t="s">
        <v>246</v>
      </c>
      <c r="K52" s="112" t="s">
        <v>31</v>
      </c>
      <c r="L52" s="112" t="s">
        <v>1417</v>
      </c>
      <c r="M52" s="330">
        <v>7877217500</v>
      </c>
      <c r="N52" s="331" t="s">
        <v>34</v>
      </c>
    </row>
    <row r="53" spans="1:14" s="57" customFormat="1" ht="22.5" x14ac:dyDescent="0.2">
      <c r="A53" s="349">
        <f t="shared" si="0"/>
        <v>41</v>
      </c>
      <c r="B53" s="112" t="s">
        <v>411</v>
      </c>
      <c r="C53" s="112" t="s">
        <v>412</v>
      </c>
      <c r="D53" s="112" t="s">
        <v>34</v>
      </c>
      <c r="E53" s="112" t="s">
        <v>89</v>
      </c>
      <c r="F53" s="327">
        <v>907</v>
      </c>
      <c r="G53" s="328">
        <v>26</v>
      </c>
      <c r="H53" s="354">
        <v>503</v>
      </c>
      <c r="I53" s="112" t="s">
        <v>114</v>
      </c>
      <c r="J53" s="112" t="s">
        <v>1418</v>
      </c>
      <c r="K53" s="112" t="s">
        <v>414</v>
      </c>
      <c r="L53" s="112" t="s">
        <v>63</v>
      </c>
      <c r="M53" s="330">
        <v>7879933500</v>
      </c>
      <c r="N53" s="331">
        <v>7879333505</v>
      </c>
    </row>
    <row r="54" spans="1:14" s="57" customFormat="1" ht="22.5" x14ac:dyDescent="0.2">
      <c r="A54" s="349">
        <f t="shared" si="0"/>
        <v>42</v>
      </c>
      <c r="B54" s="112" t="s">
        <v>382</v>
      </c>
      <c r="C54" s="112" t="s">
        <v>383</v>
      </c>
      <c r="D54" s="112" t="s">
        <v>180</v>
      </c>
      <c r="E54" s="112" t="s">
        <v>89</v>
      </c>
      <c r="F54" s="327">
        <v>9071325</v>
      </c>
      <c r="G54" s="328">
        <v>8</v>
      </c>
      <c r="H54" s="354">
        <v>525</v>
      </c>
      <c r="I54" s="112" t="s">
        <v>40</v>
      </c>
      <c r="J54" s="112" t="s">
        <v>433</v>
      </c>
      <c r="K54" s="112" t="s">
        <v>1419</v>
      </c>
      <c r="L54" s="112" t="s">
        <v>1420</v>
      </c>
      <c r="M54" s="330">
        <v>7877227000</v>
      </c>
      <c r="N54" s="331">
        <v>7872896185</v>
      </c>
    </row>
    <row r="55" spans="1:14" s="57" customFormat="1" ht="22.5" x14ac:dyDescent="0.2">
      <c r="A55" s="349">
        <f t="shared" si="0"/>
        <v>43</v>
      </c>
      <c r="B55" s="112" t="s">
        <v>423</v>
      </c>
      <c r="C55" s="112" t="s">
        <v>424</v>
      </c>
      <c r="D55" s="112" t="s">
        <v>180</v>
      </c>
      <c r="E55" s="112" t="s">
        <v>89</v>
      </c>
      <c r="F55" s="327">
        <v>902</v>
      </c>
      <c r="G55" s="328">
        <v>7</v>
      </c>
      <c r="H55" s="354">
        <v>570</v>
      </c>
      <c r="I55" s="112" t="s">
        <v>40</v>
      </c>
      <c r="J55" s="112" t="s">
        <v>1421</v>
      </c>
      <c r="K55" s="112" t="s">
        <v>1422</v>
      </c>
      <c r="L55" s="112" t="s">
        <v>53</v>
      </c>
      <c r="M55" s="330">
        <v>7877211000</v>
      </c>
      <c r="N55" s="331">
        <v>7877227955</v>
      </c>
    </row>
    <row r="56" spans="1:14" s="57" customFormat="1" ht="22.5" x14ac:dyDescent="0.2">
      <c r="A56" s="349">
        <f t="shared" si="0"/>
        <v>44</v>
      </c>
      <c r="B56" s="52" t="s">
        <v>431</v>
      </c>
      <c r="C56" s="52" t="s">
        <v>432</v>
      </c>
      <c r="D56" s="52" t="s">
        <v>180</v>
      </c>
      <c r="E56" s="52" t="s">
        <v>89</v>
      </c>
      <c r="F56" s="53">
        <v>907</v>
      </c>
      <c r="G56" s="358"/>
      <c r="H56" s="359">
        <v>233</v>
      </c>
      <c r="I56" s="360" t="s">
        <v>40</v>
      </c>
      <c r="J56" s="360" t="s">
        <v>433</v>
      </c>
      <c r="K56" s="360" t="s">
        <v>434</v>
      </c>
      <c r="L56" s="112" t="s">
        <v>53</v>
      </c>
      <c r="M56" s="361" t="s">
        <v>435</v>
      </c>
      <c r="N56" s="362"/>
    </row>
    <row r="57" spans="1:14" s="57" customFormat="1" ht="22.5" x14ac:dyDescent="0.2">
      <c r="A57" s="349">
        <f t="shared" si="0"/>
        <v>45</v>
      </c>
      <c r="B57" s="363" t="s">
        <v>440</v>
      </c>
      <c r="C57" s="363" t="s">
        <v>441</v>
      </c>
      <c r="D57" s="363" t="s">
        <v>92</v>
      </c>
      <c r="E57" s="363" t="s">
        <v>59</v>
      </c>
      <c r="F57" s="364">
        <v>969</v>
      </c>
      <c r="G57" s="358">
        <v>17</v>
      </c>
      <c r="H57" s="359">
        <v>388</v>
      </c>
      <c r="I57" s="360" t="s">
        <v>29</v>
      </c>
      <c r="J57" s="360" t="s">
        <v>442</v>
      </c>
      <c r="K57" s="360" t="s">
        <v>443</v>
      </c>
      <c r="L57" s="112" t="s">
        <v>53</v>
      </c>
      <c r="M57" s="361" t="s">
        <v>444</v>
      </c>
      <c r="N57" s="362"/>
    </row>
    <row r="58" spans="1:14" s="57" customFormat="1" ht="11.25" x14ac:dyDescent="0.2">
      <c r="A58" s="349">
        <f t="shared" si="0"/>
        <v>46</v>
      </c>
      <c r="B58" s="363" t="s">
        <v>470</v>
      </c>
      <c r="C58" s="363" t="s">
        <v>471</v>
      </c>
      <c r="D58" s="363" t="s">
        <v>231</v>
      </c>
      <c r="E58" s="363" t="s">
        <v>89</v>
      </c>
      <c r="F58" s="364">
        <v>907</v>
      </c>
      <c r="G58" s="358">
        <v>1</v>
      </c>
      <c r="H58" s="359">
        <v>25</v>
      </c>
      <c r="I58" s="360" t="s">
        <v>29</v>
      </c>
      <c r="J58" s="360" t="s">
        <v>277</v>
      </c>
      <c r="K58" s="360" t="s">
        <v>278</v>
      </c>
      <c r="L58" s="360" t="s">
        <v>43</v>
      </c>
      <c r="M58" s="361" t="s">
        <v>1423</v>
      </c>
      <c r="N58" s="362"/>
    </row>
    <row r="59" spans="1:14" s="57" customFormat="1" ht="22.5" x14ac:dyDescent="0.2">
      <c r="A59" s="349">
        <f t="shared" si="0"/>
        <v>47</v>
      </c>
      <c r="B59" s="363" t="s">
        <v>488</v>
      </c>
      <c r="C59" s="363" t="s">
        <v>489</v>
      </c>
      <c r="D59" s="363" t="s">
        <v>490</v>
      </c>
      <c r="E59" s="363" t="s">
        <v>89</v>
      </c>
      <c r="F59" s="364">
        <v>907</v>
      </c>
      <c r="G59" s="358"/>
      <c r="H59" s="359">
        <v>175</v>
      </c>
      <c r="I59" s="360" t="s">
        <v>296</v>
      </c>
      <c r="J59" s="360" t="s">
        <v>491</v>
      </c>
      <c r="K59" s="360" t="s">
        <v>492</v>
      </c>
      <c r="L59" s="112" t="s">
        <v>53</v>
      </c>
      <c r="M59" s="361" t="s">
        <v>493</v>
      </c>
      <c r="N59" s="362"/>
    </row>
    <row r="60" spans="1:14" s="57" customFormat="1" ht="22.5" x14ac:dyDescent="0.2">
      <c r="A60" s="349">
        <f t="shared" si="0"/>
        <v>48</v>
      </c>
      <c r="B60" s="363" t="s">
        <v>416</v>
      </c>
      <c r="C60" s="363" t="s">
        <v>417</v>
      </c>
      <c r="D60" s="363" t="s">
        <v>180</v>
      </c>
      <c r="E60" s="52" t="s">
        <v>89</v>
      </c>
      <c r="F60" s="53">
        <v>907</v>
      </c>
      <c r="G60" s="358"/>
      <c r="H60" s="359">
        <v>96</v>
      </c>
      <c r="I60" s="360" t="s">
        <v>60</v>
      </c>
      <c r="J60" s="360" t="s">
        <v>1424</v>
      </c>
      <c r="K60" s="360" t="s">
        <v>419</v>
      </c>
      <c r="L60" s="112" t="s">
        <v>53</v>
      </c>
      <c r="M60" s="361" t="s">
        <v>1425</v>
      </c>
      <c r="N60" s="362"/>
    </row>
    <row r="61" spans="1:14" s="57" customFormat="1" ht="23.25" thickBot="1" x14ac:dyDescent="0.25">
      <c r="A61" s="349">
        <f t="shared" si="0"/>
        <v>49</v>
      </c>
      <c r="B61" s="365" t="s">
        <v>190</v>
      </c>
      <c r="C61" s="365" t="s">
        <v>191</v>
      </c>
      <c r="D61" s="365" t="s">
        <v>192</v>
      </c>
      <c r="E61" s="365" t="s">
        <v>89</v>
      </c>
      <c r="F61" s="366">
        <v>9021872</v>
      </c>
      <c r="G61" s="367">
        <v>12</v>
      </c>
      <c r="H61" s="368">
        <v>652</v>
      </c>
      <c r="I61" s="365" t="s">
        <v>40</v>
      </c>
      <c r="J61" s="365" t="s">
        <v>193</v>
      </c>
      <c r="K61" s="365" t="s">
        <v>194</v>
      </c>
      <c r="L61" s="365" t="s">
        <v>53</v>
      </c>
      <c r="M61" s="369">
        <v>7877210303</v>
      </c>
      <c r="N61" s="370">
        <v>7877222910</v>
      </c>
    </row>
    <row r="62" spans="1:14" s="57" customFormat="1" ht="13.5" thickBot="1" x14ac:dyDescent="0.25">
      <c r="A62" s="333"/>
      <c r="B62" s="334"/>
      <c r="C62" s="334"/>
      <c r="D62" s="334"/>
      <c r="E62" s="334"/>
      <c r="F62" s="335"/>
      <c r="G62" s="333"/>
      <c r="H62" s="371">
        <f>SUM(H13:H61)</f>
        <v>7812</v>
      </c>
      <c r="I62" s="334"/>
      <c r="J62" s="334"/>
      <c r="K62" s="334"/>
      <c r="L62" s="334"/>
      <c r="M62" s="337"/>
      <c r="N62" s="337"/>
    </row>
    <row r="63" spans="1:14" s="57" customFormat="1" ht="13.15" customHeight="1" thickBot="1" x14ac:dyDescent="0.25">
      <c r="A63" s="372">
        <v>4</v>
      </c>
      <c r="B63" s="622" t="s">
        <v>704</v>
      </c>
      <c r="C63" s="622"/>
      <c r="D63" s="622"/>
      <c r="E63" s="622"/>
      <c r="F63" s="622"/>
      <c r="G63" s="622"/>
      <c r="H63" s="622"/>
      <c r="I63" s="622"/>
      <c r="J63" s="622"/>
      <c r="K63" s="622"/>
      <c r="L63" s="622"/>
      <c r="M63" s="622"/>
      <c r="N63" s="623"/>
    </row>
    <row r="64" spans="1:14" s="57" customFormat="1" ht="22.5" x14ac:dyDescent="0.2">
      <c r="A64" s="373">
        <v>1</v>
      </c>
      <c r="B64" s="344" t="s">
        <v>751</v>
      </c>
      <c r="C64" s="344" t="s">
        <v>752</v>
      </c>
      <c r="D64" s="344" t="s">
        <v>753</v>
      </c>
      <c r="E64" s="344" t="s">
        <v>746</v>
      </c>
      <c r="F64" s="347">
        <v>659</v>
      </c>
      <c r="G64" s="341">
        <v>2</v>
      </c>
      <c r="H64" s="374">
        <v>24</v>
      </c>
      <c r="I64" s="344" t="s">
        <v>29</v>
      </c>
      <c r="J64" s="344" t="s">
        <v>754</v>
      </c>
      <c r="K64" s="344" t="s">
        <v>755</v>
      </c>
      <c r="L64" s="344" t="s">
        <v>1426</v>
      </c>
      <c r="M64" s="348">
        <v>7875442000</v>
      </c>
      <c r="N64" s="332">
        <v>7875442010</v>
      </c>
    </row>
    <row r="65" spans="1:14" s="57" customFormat="1" ht="22.5" x14ac:dyDescent="0.2">
      <c r="A65" s="349">
        <v>2</v>
      </c>
      <c r="B65" s="112" t="s">
        <v>785</v>
      </c>
      <c r="C65" s="112" t="s">
        <v>786</v>
      </c>
      <c r="D65" s="112" t="s">
        <v>34</v>
      </c>
      <c r="E65" s="112" t="s">
        <v>787</v>
      </c>
      <c r="F65" s="327">
        <v>949</v>
      </c>
      <c r="G65" s="328">
        <v>12</v>
      </c>
      <c r="H65" s="375">
        <v>60</v>
      </c>
      <c r="I65" s="112" t="s">
        <v>29</v>
      </c>
      <c r="J65" s="112" t="s">
        <v>788</v>
      </c>
      <c r="K65" s="112" t="s">
        <v>789</v>
      </c>
      <c r="L65" s="112" t="s">
        <v>53</v>
      </c>
      <c r="M65" s="330">
        <v>7876419090</v>
      </c>
      <c r="N65" s="331" t="s">
        <v>34</v>
      </c>
    </row>
    <row r="66" spans="1:14" s="57" customFormat="1" ht="22.5" x14ac:dyDescent="0.2">
      <c r="A66" s="373">
        <v>3</v>
      </c>
      <c r="B66" s="112" t="s">
        <v>760</v>
      </c>
      <c r="C66" s="112" t="s">
        <v>761</v>
      </c>
      <c r="D66" s="112" t="s">
        <v>762</v>
      </c>
      <c r="E66" s="112" t="s">
        <v>763</v>
      </c>
      <c r="F66" s="327">
        <v>674</v>
      </c>
      <c r="G66" s="328">
        <v>7</v>
      </c>
      <c r="H66" s="376">
        <v>104</v>
      </c>
      <c r="I66" s="112" t="s">
        <v>40</v>
      </c>
      <c r="J66" s="112" t="s">
        <v>1389</v>
      </c>
      <c r="K66" s="112" t="s">
        <v>1390</v>
      </c>
      <c r="L66" s="112" t="s">
        <v>32</v>
      </c>
      <c r="M66" s="330">
        <v>7878541000</v>
      </c>
      <c r="N66" s="331">
        <v>7878541100</v>
      </c>
    </row>
    <row r="67" spans="1:14" s="57" customFormat="1" ht="34.5" thickBot="1" x14ac:dyDescent="0.25">
      <c r="A67" s="373">
        <v>4</v>
      </c>
      <c r="B67" s="365" t="s">
        <v>727</v>
      </c>
      <c r="C67" s="365" t="s">
        <v>728</v>
      </c>
      <c r="D67" s="365" t="s">
        <v>729</v>
      </c>
      <c r="E67" s="365" t="s">
        <v>707</v>
      </c>
      <c r="F67" s="366">
        <v>646</v>
      </c>
      <c r="G67" s="367">
        <v>16</v>
      </c>
      <c r="H67" s="377">
        <v>174</v>
      </c>
      <c r="I67" s="365" t="s">
        <v>40</v>
      </c>
      <c r="J67" s="365" t="s">
        <v>1380</v>
      </c>
      <c r="K67" s="365" t="s">
        <v>1381</v>
      </c>
      <c r="L67" s="365" t="s">
        <v>1427</v>
      </c>
      <c r="M67" s="369">
        <v>7877966125</v>
      </c>
      <c r="N67" s="370">
        <v>7877966145</v>
      </c>
    </row>
    <row r="68" spans="1:14" s="57" customFormat="1" ht="13.5" thickBot="1" x14ac:dyDescent="0.25">
      <c r="A68" s="333"/>
      <c r="B68" s="334"/>
      <c r="C68" s="334"/>
      <c r="D68" s="334"/>
      <c r="E68" s="334"/>
      <c r="F68" s="335"/>
      <c r="G68" s="333"/>
      <c r="H68" s="378">
        <f>SUM(H64:H67)</f>
        <v>362</v>
      </c>
      <c r="I68" s="334"/>
      <c r="J68" s="334"/>
      <c r="K68" s="334"/>
      <c r="L68" s="334"/>
      <c r="M68" s="337"/>
      <c r="N68" s="337"/>
    </row>
    <row r="69" spans="1:14" s="57" customFormat="1" ht="13.15" customHeight="1" thickBot="1" x14ac:dyDescent="0.25">
      <c r="A69" s="379">
        <v>18</v>
      </c>
      <c r="B69" s="595" t="s">
        <v>794</v>
      </c>
      <c r="C69" s="595"/>
      <c r="D69" s="595"/>
      <c r="E69" s="595"/>
      <c r="F69" s="595"/>
      <c r="G69" s="595"/>
      <c r="H69" s="595"/>
      <c r="I69" s="595"/>
      <c r="J69" s="595"/>
      <c r="K69" s="595"/>
      <c r="L69" s="595"/>
      <c r="M69" s="595"/>
      <c r="N69" s="596"/>
    </row>
    <row r="70" spans="1:14" s="57" customFormat="1" ht="11.25" x14ac:dyDescent="0.2">
      <c r="A70" s="373">
        <v>1</v>
      </c>
      <c r="B70" s="344" t="s">
        <v>914</v>
      </c>
      <c r="C70" s="344" t="s">
        <v>915</v>
      </c>
      <c r="D70" s="344" t="s">
        <v>916</v>
      </c>
      <c r="E70" s="344" t="s">
        <v>917</v>
      </c>
      <c r="F70" s="347">
        <v>662</v>
      </c>
      <c r="G70" s="341">
        <v>2</v>
      </c>
      <c r="H70" s="380">
        <v>15</v>
      </c>
      <c r="I70" s="344" t="s">
        <v>40</v>
      </c>
      <c r="J70" s="344" t="s">
        <v>100</v>
      </c>
      <c r="K70" s="344" t="s">
        <v>194</v>
      </c>
      <c r="L70" s="344" t="s">
        <v>43</v>
      </c>
      <c r="M70" s="348">
        <v>7878720444</v>
      </c>
      <c r="N70" s="332">
        <v>7878720444</v>
      </c>
    </row>
    <row r="71" spans="1:14" s="57" customFormat="1" ht="11.25" x14ac:dyDescent="0.2">
      <c r="A71" s="373">
        <f>+A70+1</f>
        <v>2</v>
      </c>
      <c r="B71" s="112" t="s">
        <v>851</v>
      </c>
      <c r="C71" s="112" t="s">
        <v>852</v>
      </c>
      <c r="D71" s="112" t="s">
        <v>835</v>
      </c>
      <c r="E71" s="112" t="s">
        <v>836</v>
      </c>
      <c r="F71" s="327">
        <v>6221209</v>
      </c>
      <c r="G71" s="328">
        <v>1</v>
      </c>
      <c r="H71" s="381">
        <v>16</v>
      </c>
      <c r="I71" s="112" t="s">
        <v>40</v>
      </c>
      <c r="J71" s="112" t="s">
        <v>257</v>
      </c>
      <c r="K71" s="112" t="s">
        <v>853</v>
      </c>
      <c r="L71" s="112" t="s">
        <v>43</v>
      </c>
      <c r="M71" s="330">
        <v>7872543000</v>
      </c>
      <c r="N71" s="331">
        <v>7872541048</v>
      </c>
    </row>
    <row r="72" spans="1:14" s="57" customFormat="1" ht="11.25" x14ac:dyDescent="0.2">
      <c r="A72" s="373">
        <f t="shared" ref="A72:A84" si="1">+A71+1</f>
        <v>3</v>
      </c>
      <c r="B72" s="112" t="s">
        <v>833</v>
      </c>
      <c r="C72" s="112" t="s">
        <v>1428</v>
      </c>
      <c r="D72" s="112" t="s">
        <v>835</v>
      </c>
      <c r="E72" s="112" t="s">
        <v>836</v>
      </c>
      <c r="F72" s="327">
        <v>622</v>
      </c>
      <c r="G72" s="328">
        <v>1</v>
      </c>
      <c r="H72" s="381">
        <v>75</v>
      </c>
      <c r="I72" s="112" t="s">
        <v>1429</v>
      </c>
      <c r="J72" s="112" t="s">
        <v>838</v>
      </c>
      <c r="K72" s="112" t="s">
        <v>839</v>
      </c>
      <c r="L72" s="112" t="s">
        <v>32</v>
      </c>
      <c r="M72" s="330" t="s">
        <v>840</v>
      </c>
      <c r="N72" s="331"/>
    </row>
    <row r="73" spans="1:14" s="57" customFormat="1" ht="11.25" x14ac:dyDescent="0.2">
      <c r="A73" s="373">
        <f t="shared" si="1"/>
        <v>4</v>
      </c>
      <c r="B73" s="112" t="s">
        <v>874</v>
      </c>
      <c r="C73" s="112" t="s">
        <v>1430</v>
      </c>
      <c r="D73" s="112"/>
      <c r="E73" s="112" t="s">
        <v>836</v>
      </c>
      <c r="F73" s="327">
        <v>623</v>
      </c>
      <c r="G73" s="328">
        <v>1</v>
      </c>
      <c r="H73" s="381">
        <v>17</v>
      </c>
      <c r="I73" s="112" t="s">
        <v>69</v>
      </c>
      <c r="J73" s="112" t="s">
        <v>877</v>
      </c>
      <c r="K73" s="112" t="s">
        <v>1431</v>
      </c>
      <c r="L73" s="112" t="s">
        <v>217</v>
      </c>
      <c r="M73" s="330" t="s">
        <v>878</v>
      </c>
      <c r="N73" s="331"/>
    </row>
    <row r="74" spans="1:14" s="57" customFormat="1" ht="11.25" x14ac:dyDescent="0.2">
      <c r="A74" s="373">
        <f t="shared" si="1"/>
        <v>5</v>
      </c>
      <c r="B74" s="112" t="s">
        <v>1021</v>
      </c>
      <c r="C74" s="112" t="s">
        <v>1022</v>
      </c>
      <c r="D74" s="112" t="s">
        <v>1023</v>
      </c>
      <c r="E74" s="112" t="s">
        <v>1015</v>
      </c>
      <c r="F74" s="327">
        <v>677</v>
      </c>
      <c r="G74" s="328">
        <v>2</v>
      </c>
      <c r="H74" s="381">
        <v>19</v>
      </c>
      <c r="I74" s="112" t="s">
        <v>114</v>
      </c>
      <c r="J74" s="112" t="s">
        <v>828</v>
      </c>
      <c r="K74" s="112" t="s">
        <v>1024</v>
      </c>
      <c r="L74" s="112" t="s">
        <v>174</v>
      </c>
      <c r="M74" s="330">
        <v>7878235600</v>
      </c>
      <c r="N74" s="331" t="s">
        <v>0</v>
      </c>
    </row>
    <row r="75" spans="1:14" s="57" customFormat="1" ht="11.25" x14ac:dyDescent="0.2">
      <c r="A75" s="373">
        <f t="shared" si="1"/>
        <v>6</v>
      </c>
      <c r="B75" s="112" t="s">
        <v>1078</v>
      </c>
      <c r="C75" s="112" t="s">
        <v>1079</v>
      </c>
      <c r="D75" s="112" t="s">
        <v>1080</v>
      </c>
      <c r="E75" s="112" t="s">
        <v>1081</v>
      </c>
      <c r="F75" s="327">
        <v>685</v>
      </c>
      <c r="G75" s="328">
        <v>1</v>
      </c>
      <c r="H75" s="381">
        <v>20</v>
      </c>
      <c r="I75" s="112" t="s">
        <v>40</v>
      </c>
      <c r="J75" s="112" t="s">
        <v>1082</v>
      </c>
      <c r="K75" s="112" t="s">
        <v>1083</v>
      </c>
      <c r="L75" s="112" t="s">
        <v>43</v>
      </c>
      <c r="M75" s="330">
        <v>7872804040</v>
      </c>
      <c r="N75" s="331" t="s">
        <v>34</v>
      </c>
    </row>
    <row r="76" spans="1:14" s="57" customFormat="1" ht="11.25" x14ac:dyDescent="0.2">
      <c r="A76" s="373">
        <f t="shared" si="1"/>
        <v>7</v>
      </c>
      <c r="B76" s="112" t="s">
        <v>930</v>
      </c>
      <c r="C76" s="112" t="s">
        <v>931</v>
      </c>
      <c r="D76" s="112" t="s">
        <v>34</v>
      </c>
      <c r="E76" s="112" t="s">
        <v>917</v>
      </c>
      <c r="F76" s="327">
        <v>662</v>
      </c>
      <c r="G76" s="328">
        <v>1</v>
      </c>
      <c r="H76" s="381">
        <v>20</v>
      </c>
      <c r="I76" s="112" t="s">
        <v>40</v>
      </c>
      <c r="J76" s="112" t="s">
        <v>1432</v>
      </c>
      <c r="K76" s="112" t="s">
        <v>1433</v>
      </c>
      <c r="L76" s="112" t="s">
        <v>32</v>
      </c>
      <c r="M76" s="330">
        <v>7876095888</v>
      </c>
      <c r="N76" s="331">
        <v>7866643388</v>
      </c>
    </row>
    <row r="77" spans="1:14" s="57" customFormat="1" ht="11.25" x14ac:dyDescent="0.2">
      <c r="A77" s="373">
        <f t="shared" si="1"/>
        <v>8</v>
      </c>
      <c r="B77" s="112" t="s">
        <v>1004</v>
      </c>
      <c r="C77" s="112" t="s">
        <v>1005</v>
      </c>
      <c r="D77" s="112" t="s">
        <v>34</v>
      </c>
      <c r="E77" s="112" t="s">
        <v>1006</v>
      </c>
      <c r="F77" s="327">
        <v>678</v>
      </c>
      <c r="G77" s="328">
        <v>1</v>
      </c>
      <c r="H77" s="382">
        <v>38</v>
      </c>
      <c r="I77" s="112" t="s">
        <v>1007</v>
      </c>
      <c r="J77" s="112" t="s">
        <v>163</v>
      </c>
      <c r="K77" s="112" t="s">
        <v>1008</v>
      </c>
      <c r="L77" s="112" t="s">
        <v>43</v>
      </c>
      <c r="M77" s="330">
        <v>7878953070</v>
      </c>
      <c r="N77" s="331">
        <v>7878953589</v>
      </c>
    </row>
    <row r="78" spans="1:14" s="57" customFormat="1" ht="33.75" x14ac:dyDescent="0.2">
      <c r="A78" s="373">
        <f t="shared" si="1"/>
        <v>9</v>
      </c>
      <c r="B78" s="52" t="s">
        <v>982</v>
      </c>
      <c r="C78" s="112" t="s">
        <v>983</v>
      </c>
      <c r="D78" s="112" t="s">
        <v>34</v>
      </c>
      <c r="E78" s="112" t="s">
        <v>977</v>
      </c>
      <c r="F78" s="327">
        <v>680</v>
      </c>
      <c r="G78" s="328">
        <v>1</v>
      </c>
      <c r="H78" s="382">
        <v>61</v>
      </c>
      <c r="I78" s="112" t="s">
        <v>40</v>
      </c>
      <c r="J78" s="112" t="s">
        <v>163</v>
      </c>
      <c r="K78" s="112" t="s">
        <v>1434</v>
      </c>
      <c r="L78" s="112" t="s">
        <v>53</v>
      </c>
      <c r="M78" s="330">
        <v>7878329191</v>
      </c>
      <c r="N78" s="331">
        <v>7878329122</v>
      </c>
    </row>
    <row r="79" spans="1:14" s="57" customFormat="1" ht="22.5" x14ac:dyDescent="0.2">
      <c r="A79" s="373">
        <f t="shared" si="1"/>
        <v>10</v>
      </c>
      <c r="B79" s="112" t="s">
        <v>1064</v>
      </c>
      <c r="C79" s="112" t="s">
        <v>1065</v>
      </c>
      <c r="D79" s="112" t="s">
        <v>34</v>
      </c>
      <c r="E79" s="112" t="s">
        <v>1015</v>
      </c>
      <c r="F79" s="327">
        <v>677</v>
      </c>
      <c r="G79" s="328">
        <v>3</v>
      </c>
      <c r="H79" s="383">
        <v>91</v>
      </c>
      <c r="I79" s="112" t="s">
        <v>29</v>
      </c>
      <c r="J79" s="112" t="s">
        <v>1066</v>
      </c>
      <c r="K79" s="112" t="s">
        <v>1067</v>
      </c>
      <c r="L79" s="112" t="s">
        <v>32</v>
      </c>
      <c r="M79" s="330">
        <v>7878232450</v>
      </c>
      <c r="N79" s="331">
        <v>7878231770</v>
      </c>
    </row>
    <row r="80" spans="1:14" s="57" customFormat="1" ht="22.5" x14ac:dyDescent="0.2">
      <c r="A80" s="373">
        <f t="shared" si="1"/>
        <v>11</v>
      </c>
      <c r="B80" s="112" t="s">
        <v>896</v>
      </c>
      <c r="C80" s="112" t="s">
        <v>897</v>
      </c>
      <c r="D80" s="112" t="s">
        <v>898</v>
      </c>
      <c r="E80" s="112" t="s">
        <v>899</v>
      </c>
      <c r="F80" s="327">
        <v>653</v>
      </c>
      <c r="G80" s="328">
        <v>5</v>
      </c>
      <c r="H80" s="383">
        <v>106</v>
      </c>
      <c r="I80" s="112" t="s">
        <v>40</v>
      </c>
      <c r="J80" s="112" t="s">
        <v>1435</v>
      </c>
      <c r="K80" s="112" t="s">
        <v>901</v>
      </c>
      <c r="L80" s="112" t="s">
        <v>43</v>
      </c>
      <c r="M80" s="330">
        <v>7878210505</v>
      </c>
      <c r="N80" s="331">
        <v>7878210070</v>
      </c>
    </row>
    <row r="81" spans="1:14" s="57" customFormat="1" ht="22.5" x14ac:dyDescent="0.2">
      <c r="A81" s="373">
        <f t="shared" si="1"/>
        <v>12</v>
      </c>
      <c r="B81" s="112" t="s">
        <v>1050</v>
      </c>
      <c r="C81" s="112" t="s">
        <v>1051</v>
      </c>
      <c r="D81" s="112" t="s">
        <v>34</v>
      </c>
      <c r="E81" s="112" t="s">
        <v>1015</v>
      </c>
      <c r="F81" s="327">
        <v>677</v>
      </c>
      <c r="G81" s="328">
        <v>4</v>
      </c>
      <c r="H81" s="383">
        <v>112</v>
      </c>
      <c r="I81" s="112" t="s">
        <v>40</v>
      </c>
      <c r="J81" s="112" t="s">
        <v>1052</v>
      </c>
      <c r="K81" s="112" t="s">
        <v>1053</v>
      </c>
      <c r="L81" s="112" t="s">
        <v>43</v>
      </c>
      <c r="M81" s="330">
        <v>7878237500</v>
      </c>
      <c r="N81" s="331" t="s">
        <v>34</v>
      </c>
    </row>
    <row r="82" spans="1:14" s="57" customFormat="1" ht="22.5" x14ac:dyDescent="0.2">
      <c r="A82" s="373">
        <f t="shared" si="1"/>
        <v>13</v>
      </c>
      <c r="B82" s="112" t="s">
        <v>824</v>
      </c>
      <c r="C82" s="112" t="s">
        <v>825</v>
      </c>
      <c r="D82" s="112" t="s">
        <v>826</v>
      </c>
      <c r="E82" s="112" t="s">
        <v>827</v>
      </c>
      <c r="F82" s="327">
        <v>610</v>
      </c>
      <c r="G82" s="328">
        <v>6</v>
      </c>
      <c r="H82" s="383">
        <v>118</v>
      </c>
      <c r="I82" s="112" t="s">
        <v>40</v>
      </c>
      <c r="J82" s="112" t="s">
        <v>828</v>
      </c>
      <c r="K82" s="112" t="s">
        <v>829</v>
      </c>
      <c r="L82" s="112" t="s">
        <v>53</v>
      </c>
      <c r="M82" s="330">
        <v>7875899000</v>
      </c>
      <c r="N82" s="331">
        <v>7875899040</v>
      </c>
    </row>
    <row r="83" spans="1:14" s="57" customFormat="1" ht="22.5" x14ac:dyDescent="0.2">
      <c r="A83" s="373">
        <f t="shared" si="1"/>
        <v>14</v>
      </c>
      <c r="B83" s="112" t="s">
        <v>989</v>
      </c>
      <c r="C83" s="112" t="s">
        <v>990</v>
      </c>
      <c r="D83" s="112" t="s">
        <v>991</v>
      </c>
      <c r="E83" s="112" t="s">
        <v>977</v>
      </c>
      <c r="F83" s="327">
        <v>6822368</v>
      </c>
      <c r="G83" s="328">
        <v>7</v>
      </c>
      <c r="H83" s="383">
        <v>141</v>
      </c>
      <c r="I83" s="112" t="s">
        <v>40</v>
      </c>
      <c r="J83" s="112" t="s">
        <v>992</v>
      </c>
      <c r="K83" s="112" t="s">
        <v>578</v>
      </c>
      <c r="L83" s="112" t="s">
        <v>32</v>
      </c>
      <c r="M83" s="330">
        <v>7878331100</v>
      </c>
      <c r="N83" s="331">
        <v>7878331300</v>
      </c>
    </row>
    <row r="84" spans="1:14" s="57" customFormat="1" ht="22.5" x14ac:dyDescent="0.2">
      <c r="A84" s="373">
        <f t="shared" si="1"/>
        <v>15</v>
      </c>
      <c r="B84" s="112" t="s">
        <v>795</v>
      </c>
      <c r="C84" s="112" t="s">
        <v>796</v>
      </c>
      <c r="D84" s="112" t="s">
        <v>797</v>
      </c>
      <c r="E84" s="112" t="s">
        <v>798</v>
      </c>
      <c r="F84" s="327">
        <v>605</v>
      </c>
      <c r="G84" s="328">
        <v>4</v>
      </c>
      <c r="H84" s="383">
        <v>152</v>
      </c>
      <c r="I84" s="112" t="s">
        <v>40</v>
      </c>
      <c r="J84" s="112" t="s">
        <v>61</v>
      </c>
      <c r="K84" s="112" t="s">
        <v>799</v>
      </c>
      <c r="L84" s="112" t="s">
        <v>53</v>
      </c>
      <c r="M84" s="330">
        <v>7876588000</v>
      </c>
      <c r="N84" s="331">
        <v>7876588020</v>
      </c>
    </row>
    <row r="85" spans="1:14" s="57" customFormat="1" ht="11.25" x14ac:dyDescent="0.2">
      <c r="A85" s="373">
        <v>16</v>
      </c>
      <c r="B85" s="360" t="s">
        <v>1436</v>
      </c>
      <c r="C85" s="360" t="s">
        <v>804</v>
      </c>
      <c r="D85" s="360" t="s">
        <v>797</v>
      </c>
      <c r="E85" s="360" t="s">
        <v>798</v>
      </c>
      <c r="F85" s="384">
        <v>603</v>
      </c>
      <c r="G85" s="358"/>
      <c r="H85" s="385">
        <v>92</v>
      </c>
      <c r="I85" s="360" t="s">
        <v>40</v>
      </c>
      <c r="J85" s="360" t="s">
        <v>805</v>
      </c>
      <c r="K85" s="360" t="s">
        <v>806</v>
      </c>
      <c r="L85" s="360" t="s">
        <v>43</v>
      </c>
      <c r="M85" s="361" t="s">
        <v>807</v>
      </c>
      <c r="N85" s="362" t="s">
        <v>34</v>
      </c>
    </row>
    <row r="86" spans="1:14" s="57" customFormat="1" ht="11.25" x14ac:dyDescent="0.2">
      <c r="A86" s="373">
        <v>17</v>
      </c>
      <c r="B86" s="360" t="s">
        <v>951</v>
      </c>
      <c r="C86" s="360" t="s">
        <v>1437</v>
      </c>
      <c r="D86" s="360" t="s">
        <v>1438</v>
      </c>
      <c r="E86" s="360" t="s">
        <v>946</v>
      </c>
      <c r="F86" s="384">
        <v>667</v>
      </c>
      <c r="G86" s="358">
        <v>1</v>
      </c>
      <c r="H86" s="385">
        <v>22</v>
      </c>
      <c r="I86" s="360" t="s">
        <v>69</v>
      </c>
      <c r="J86" s="360" t="s">
        <v>1439</v>
      </c>
      <c r="K86" s="360" t="s">
        <v>954</v>
      </c>
      <c r="L86" s="360" t="s">
        <v>217</v>
      </c>
      <c r="M86" s="361" t="s">
        <v>955</v>
      </c>
      <c r="N86" s="362" t="s">
        <v>34</v>
      </c>
    </row>
    <row r="87" spans="1:14" s="57" customFormat="1" ht="23.25" thickBot="1" x14ac:dyDescent="0.25">
      <c r="A87" s="373">
        <v>18</v>
      </c>
      <c r="B87" s="365" t="s">
        <v>996</v>
      </c>
      <c r="C87" s="365" t="s">
        <v>997</v>
      </c>
      <c r="D87" s="365" t="s">
        <v>998</v>
      </c>
      <c r="E87" s="365" t="s">
        <v>977</v>
      </c>
      <c r="F87" s="366">
        <v>680</v>
      </c>
      <c r="G87" s="367">
        <v>4</v>
      </c>
      <c r="H87" s="386">
        <v>206</v>
      </c>
      <c r="I87" s="365" t="s">
        <v>40</v>
      </c>
      <c r="J87" s="365" t="s">
        <v>999</v>
      </c>
      <c r="K87" s="365" t="s">
        <v>1000</v>
      </c>
      <c r="L87" s="365" t="s">
        <v>202</v>
      </c>
      <c r="M87" s="369">
        <v>7878323030</v>
      </c>
      <c r="N87" s="370">
        <v>7878343475</v>
      </c>
    </row>
    <row r="88" spans="1:14" ht="15.75" thickBot="1" x14ac:dyDescent="0.3">
      <c r="H88" s="389">
        <f>SUM(H70:H87)</f>
        <v>1321</v>
      </c>
    </row>
    <row r="89" spans="1:14" s="57" customFormat="1" ht="13.15" customHeight="1" thickBot="1" x14ac:dyDescent="0.25">
      <c r="A89" s="391">
        <v>10</v>
      </c>
      <c r="B89" s="578" t="s">
        <v>1101</v>
      </c>
      <c r="C89" s="578"/>
      <c r="D89" s="578"/>
      <c r="E89" s="578"/>
      <c r="F89" s="578"/>
      <c r="G89" s="578"/>
      <c r="H89" s="578"/>
      <c r="I89" s="578"/>
      <c r="J89" s="578"/>
      <c r="K89" s="578"/>
      <c r="L89" s="578"/>
      <c r="M89" s="578"/>
      <c r="N89" s="579"/>
    </row>
    <row r="90" spans="1:14" s="57" customFormat="1" ht="11.25" x14ac:dyDescent="0.2">
      <c r="A90" s="373">
        <v>1</v>
      </c>
      <c r="B90" s="344" t="s">
        <v>1141</v>
      </c>
      <c r="C90" s="344" t="s">
        <v>1142</v>
      </c>
      <c r="D90" s="344" t="s">
        <v>34</v>
      </c>
      <c r="E90" s="344" t="s">
        <v>1128</v>
      </c>
      <c r="F90" s="347">
        <v>731</v>
      </c>
      <c r="G90" s="341">
        <v>0</v>
      </c>
      <c r="H90" s="392">
        <v>20</v>
      </c>
      <c r="I90" s="344" t="s">
        <v>40</v>
      </c>
      <c r="J90" s="344" t="s">
        <v>1143</v>
      </c>
      <c r="K90" s="344" t="s">
        <v>1144</v>
      </c>
      <c r="L90" s="344" t="s">
        <v>43</v>
      </c>
      <c r="M90" s="348">
        <v>7878443255</v>
      </c>
      <c r="N90" s="332">
        <v>7878443255</v>
      </c>
    </row>
    <row r="91" spans="1:14" s="57" customFormat="1" ht="33.75" x14ac:dyDescent="0.2">
      <c r="A91" s="373">
        <v>2</v>
      </c>
      <c r="B91" s="112" t="s">
        <v>1177</v>
      </c>
      <c r="C91" s="112" t="s">
        <v>1178</v>
      </c>
      <c r="D91" s="112" t="s">
        <v>1179</v>
      </c>
      <c r="E91" s="112" t="s">
        <v>1128</v>
      </c>
      <c r="F91" s="327">
        <v>731</v>
      </c>
      <c r="G91" s="328">
        <v>6</v>
      </c>
      <c r="H91" s="393">
        <v>69</v>
      </c>
      <c r="I91" s="112" t="s">
        <v>40</v>
      </c>
      <c r="J91" s="112" t="s">
        <v>1180</v>
      </c>
      <c r="K91" s="112" t="s">
        <v>1181</v>
      </c>
      <c r="L91" s="112" t="s">
        <v>43</v>
      </c>
      <c r="M91" s="330">
        <v>7878135050</v>
      </c>
      <c r="N91" s="331">
        <v>7878135025</v>
      </c>
    </row>
    <row r="92" spans="1:14" s="57" customFormat="1" ht="11.25" x14ac:dyDescent="0.2">
      <c r="A92" s="373">
        <v>3</v>
      </c>
      <c r="B92" s="112" t="s">
        <v>1148</v>
      </c>
      <c r="C92" s="112" t="s">
        <v>1149</v>
      </c>
      <c r="D92" s="112" t="s">
        <v>34</v>
      </c>
      <c r="E92" s="112" t="s">
        <v>1128</v>
      </c>
      <c r="F92" s="327">
        <v>733</v>
      </c>
      <c r="G92" s="328">
        <v>1</v>
      </c>
      <c r="H92" s="393">
        <v>73</v>
      </c>
      <c r="I92" s="112" t="s">
        <v>114</v>
      </c>
      <c r="J92" s="112" t="s">
        <v>1150</v>
      </c>
      <c r="K92" s="112" t="s">
        <v>1151</v>
      </c>
      <c r="L92" s="112" t="s">
        <v>43</v>
      </c>
      <c r="M92" s="330" t="s">
        <v>1440</v>
      </c>
      <c r="N92" s="331">
        <v>7878413602</v>
      </c>
    </row>
    <row r="93" spans="1:14" s="57" customFormat="1" ht="22.5" x14ac:dyDescent="0.2">
      <c r="A93" s="373">
        <v>4</v>
      </c>
      <c r="B93" s="112" t="s">
        <v>1134</v>
      </c>
      <c r="C93" s="112" t="s">
        <v>1135</v>
      </c>
      <c r="D93" s="112" t="s">
        <v>1136</v>
      </c>
      <c r="E93" s="112" t="s">
        <v>1128</v>
      </c>
      <c r="F93" s="327">
        <v>7281502</v>
      </c>
      <c r="G93" s="328">
        <v>7</v>
      </c>
      <c r="H93" s="394">
        <v>116</v>
      </c>
      <c r="I93" s="112" t="s">
        <v>40</v>
      </c>
      <c r="J93" s="112" t="s">
        <v>122</v>
      </c>
      <c r="K93" s="112" t="s">
        <v>1398</v>
      </c>
      <c r="L93" s="112" t="s">
        <v>32</v>
      </c>
      <c r="M93" s="330">
        <v>7878441200</v>
      </c>
      <c r="N93" s="331">
        <v>7878418683</v>
      </c>
    </row>
    <row r="94" spans="1:14" s="57" customFormat="1" ht="45" x14ac:dyDescent="0.2">
      <c r="A94" s="373">
        <f>+A93+1</f>
        <v>5</v>
      </c>
      <c r="B94" s="112" t="s">
        <v>1164</v>
      </c>
      <c r="C94" s="112" t="s">
        <v>1165</v>
      </c>
      <c r="D94" s="112" t="s">
        <v>1166</v>
      </c>
      <c r="E94" s="112" t="s">
        <v>1128</v>
      </c>
      <c r="F94" s="327">
        <v>715</v>
      </c>
      <c r="G94" s="328">
        <v>6</v>
      </c>
      <c r="H94" s="394">
        <v>120</v>
      </c>
      <c r="I94" s="112" t="s">
        <v>29</v>
      </c>
      <c r="J94" s="112" t="s">
        <v>1167</v>
      </c>
      <c r="K94" s="112" t="s">
        <v>94</v>
      </c>
      <c r="L94" s="112" t="s">
        <v>32</v>
      </c>
      <c r="M94" s="330">
        <v>7878411000</v>
      </c>
      <c r="N94" s="331">
        <v>7878484828</v>
      </c>
    </row>
    <row r="95" spans="1:14" s="57" customFormat="1" ht="23.25" thickBot="1" x14ac:dyDescent="0.25">
      <c r="A95" s="373">
        <f t="shared" ref="A95:A97" si="2">+A94+1</f>
        <v>6</v>
      </c>
      <c r="B95" s="365" t="s">
        <v>1126</v>
      </c>
      <c r="C95" s="365" t="s">
        <v>1127</v>
      </c>
      <c r="D95" s="365" t="s">
        <v>34</v>
      </c>
      <c r="E95" s="365" t="s">
        <v>1128</v>
      </c>
      <c r="F95" s="366">
        <v>7327419</v>
      </c>
      <c r="G95" s="367">
        <v>12</v>
      </c>
      <c r="H95" s="395">
        <v>254</v>
      </c>
      <c r="I95" s="365" t="s">
        <v>40</v>
      </c>
      <c r="J95" s="365" t="s">
        <v>1129</v>
      </c>
      <c r="K95" s="365" t="s">
        <v>1130</v>
      </c>
      <c r="L95" s="365" t="s">
        <v>32</v>
      </c>
      <c r="M95" s="369">
        <v>7872597676</v>
      </c>
      <c r="N95" s="370">
        <v>7872597618</v>
      </c>
    </row>
    <row r="96" spans="1:14" s="57" customFormat="1" ht="22.5" x14ac:dyDescent="0.2">
      <c r="A96" s="373">
        <f t="shared" si="2"/>
        <v>7</v>
      </c>
      <c r="B96" s="112" t="s">
        <v>1102</v>
      </c>
      <c r="C96" s="112" t="s">
        <v>1103</v>
      </c>
      <c r="D96" s="112" t="s">
        <v>1104</v>
      </c>
      <c r="E96" s="112" t="s">
        <v>1105</v>
      </c>
      <c r="F96" s="327">
        <v>6560015</v>
      </c>
      <c r="G96" s="328">
        <v>8</v>
      </c>
      <c r="H96" s="394">
        <v>136</v>
      </c>
      <c r="I96" s="112" t="s">
        <v>40</v>
      </c>
      <c r="J96" s="112" t="s">
        <v>1106</v>
      </c>
      <c r="K96" s="112" t="s">
        <v>1107</v>
      </c>
      <c r="L96" s="112" t="s">
        <v>53</v>
      </c>
      <c r="M96" s="330">
        <v>7878353335</v>
      </c>
      <c r="N96" s="331">
        <v>7879270013</v>
      </c>
    </row>
    <row r="97" spans="1:14" s="57" customFormat="1" ht="11.25" x14ac:dyDescent="0.2">
      <c r="A97" s="373">
        <f t="shared" si="2"/>
        <v>8</v>
      </c>
      <c r="B97" s="360" t="s">
        <v>1112</v>
      </c>
      <c r="C97" s="360" t="s">
        <v>1441</v>
      </c>
      <c r="D97" s="360" t="s">
        <v>1442</v>
      </c>
      <c r="E97" s="360" t="s">
        <v>1443</v>
      </c>
      <c r="F97" s="384">
        <v>751</v>
      </c>
      <c r="G97" s="358"/>
      <c r="H97" s="396">
        <v>32</v>
      </c>
      <c r="I97" s="360" t="s">
        <v>40</v>
      </c>
      <c r="J97" s="360" t="s">
        <v>1444</v>
      </c>
      <c r="K97" s="360" t="s">
        <v>1445</v>
      </c>
      <c r="L97" s="112" t="s">
        <v>43</v>
      </c>
      <c r="M97" s="361" t="s">
        <v>1117</v>
      </c>
      <c r="N97" s="362"/>
    </row>
    <row r="98" spans="1:14" s="57" customFormat="1" ht="11.25" x14ac:dyDescent="0.2">
      <c r="A98" s="373">
        <f>+A97+1</f>
        <v>9</v>
      </c>
      <c r="B98" s="360" t="s">
        <v>1170</v>
      </c>
      <c r="C98" s="360" t="s">
        <v>1171</v>
      </c>
      <c r="D98" s="360"/>
      <c r="E98" s="360" t="s">
        <v>1128</v>
      </c>
      <c r="F98" s="384">
        <v>717</v>
      </c>
      <c r="G98" s="358"/>
      <c r="H98" s="396">
        <v>152</v>
      </c>
      <c r="I98" s="360" t="s">
        <v>40</v>
      </c>
      <c r="J98" s="360" t="s">
        <v>1172</v>
      </c>
      <c r="K98" s="360" t="s">
        <v>1138</v>
      </c>
      <c r="L98" s="112" t="s">
        <v>32</v>
      </c>
      <c r="M98" s="361" t="s">
        <v>1174</v>
      </c>
      <c r="N98" s="362"/>
    </row>
    <row r="99" spans="1:14" s="57" customFormat="1" ht="22.5" x14ac:dyDescent="0.2">
      <c r="A99" s="373">
        <f>+A98+1</f>
        <v>10</v>
      </c>
      <c r="B99" s="112" t="s">
        <v>1120</v>
      </c>
      <c r="C99" s="112" t="s">
        <v>1121</v>
      </c>
      <c r="D99" s="112" t="s">
        <v>1446</v>
      </c>
      <c r="E99" s="112" t="s">
        <v>1443</v>
      </c>
      <c r="F99" s="327">
        <v>751</v>
      </c>
      <c r="G99" s="328"/>
      <c r="H99" s="394">
        <v>67</v>
      </c>
      <c r="I99" s="112" t="s">
        <v>296</v>
      </c>
      <c r="J99" s="112" t="s">
        <v>1447</v>
      </c>
      <c r="K99" s="112" t="s">
        <v>31</v>
      </c>
      <c r="L99" s="112" t="s">
        <v>43</v>
      </c>
      <c r="M99" s="330" t="s">
        <v>1123</v>
      </c>
      <c r="N99" s="331"/>
    </row>
    <row r="100" spans="1:14" s="57" customFormat="1" ht="13.5" thickBot="1" x14ac:dyDescent="0.25">
      <c r="A100" s="333"/>
      <c r="B100" s="334"/>
      <c r="C100" s="334"/>
      <c r="D100" s="334"/>
      <c r="E100" s="334"/>
      <c r="F100" s="335"/>
      <c r="G100" s="333"/>
      <c r="H100" s="397">
        <f>SUM(H90:H99)</f>
        <v>1039</v>
      </c>
      <c r="I100" s="334"/>
      <c r="J100" s="334"/>
      <c r="K100" s="334"/>
      <c r="L100" s="334"/>
      <c r="M100" s="337"/>
      <c r="N100" s="337"/>
    </row>
    <row r="101" spans="1:14" ht="13.15" customHeight="1" thickBot="1" x14ac:dyDescent="0.3">
      <c r="A101" s="398">
        <v>2</v>
      </c>
      <c r="B101" s="581" t="s">
        <v>1448</v>
      </c>
      <c r="C101" s="581"/>
      <c r="D101" s="581"/>
      <c r="E101" s="581"/>
      <c r="F101" s="581"/>
      <c r="G101" s="581"/>
      <c r="H101" s="581"/>
      <c r="I101" s="581"/>
      <c r="J101" s="581"/>
      <c r="K101" s="581"/>
      <c r="L101" s="581"/>
      <c r="M101" s="581"/>
      <c r="N101" s="582"/>
    </row>
    <row r="102" spans="1:14" s="57" customFormat="1" ht="22.5" x14ac:dyDescent="0.2">
      <c r="A102" s="373">
        <v>1</v>
      </c>
      <c r="B102" s="344" t="s">
        <v>1201</v>
      </c>
      <c r="C102" s="344" t="s">
        <v>1202</v>
      </c>
      <c r="D102" s="344" t="s">
        <v>1203</v>
      </c>
      <c r="E102" s="344" t="s">
        <v>1204</v>
      </c>
      <c r="F102" s="347">
        <v>782</v>
      </c>
      <c r="G102" s="341">
        <v>1</v>
      </c>
      <c r="H102" s="399">
        <v>17</v>
      </c>
      <c r="I102" s="344" t="s">
        <v>29</v>
      </c>
      <c r="J102" s="344" t="s">
        <v>1205</v>
      </c>
      <c r="K102" s="344" t="s">
        <v>578</v>
      </c>
      <c r="L102" s="344" t="s">
        <v>756</v>
      </c>
      <c r="M102" s="348" t="s">
        <v>1206</v>
      </c>
      <c r="N102" s="332" t="s">
        <v>34</v>
      </c>
    </row>
    <row r="103" spans="1:14" s="57" customFormat="1" ht="23.25" thickBot="1" x14ac:dyDescent="0.25">
      <c r="A103" s="373">
        <v>2</v>
      </c>
      <c r="B103" s="112" t="s">
        <v>1210</v>
      </c>
      <c r="C103" s="112" t="s">
        <v>1211</v>
      </c>
      <c r="D103" s="112" t="s">
        <v>34</v>
      </c>
      <c r="E103" s="112" t="s">
        <v>1212</v>
      </c>
      <c r="F103" s="327">
        <v>664</v>
      </c>
      <c r="G103" s="328">
        <v>1</v>
      </c>
      <c r="H103" s="400">
        <v>20</v>
      </c>
      <c r="I103" s="112" t="s">
        <v>29</v>
      </c>
      <c r="J103" s="112" t="s">
        <v>1213</v>
      </c>
      <c r="K103" s="112" t="s">
        <v>31</v>
      </c>
      <c r="L103" s="112" t="s">
        <v>756</v>
      </c>
      <c r="M103" s="330">
        <v>7878282207</v>
      </c>
      <c r="N103" s="331">
        <v>7878281719</v>
      </c>
    </row>
    <row r="104" spans="1:14" ht="15.75" thickBot="1" x14ac:dyDescent="0.3">
      <c r="H104" s="401">
        <f>SUM(H102:H103)</f>
        <v>37</v>
      </c>
    </row>
    <row r="105" spans="1:14" x14ac:dyDescent="0.25">
      <c r="H105" s="402"/>
    </row>
    <row r="106" spans="1:14" x14ac:dyDescent="0.25">
      <c r="A106" s="635" t="s">
        <v>1449</v>
      </c>
      <c r="B106" s="635"/>
      <c r="C106" s="635"/>
      <c r="D106" s="635"/>
      <c r="E106" s="635"/>
      <c r="F106" s="635"/>
      <c r="G106" s="635"/>
      <c r="H106" s="403">
        <f>+H11+H62+H68+H88+H104+H100</f>
        <v>10958</v>
      </c>
    </row>
    <row r="107" spans="1:14" x14ac:dyDescent="0.25">
      <c r="A107" s="635" t="s">
        <v>1450</v>
      </c>
      <c r="B107" s="635"/>
      <c r="C107" s="635"/>
      <c r="D107" s="635"/>
      <c r="E107" s="635"/>
      <c r="F107" s="635"/>
      <c r="G107" s="635"/>
      <c r="H107" s="404">
        <f>A6+A12+A63+A69+A89+A101</f>
        <v>87</v>
      </c>
    </row>
  </sheetData>
  <mergeCells count="12">
    <mergeCell ref="A107:G107"/>
    <mergeCell ref="A1:C1"/>
    <mergeCell ref="A2:C2"/>
    <mergeCell ref="A3:C3"/>
    <mergeCell ref="A4:N4"/>
    <mergeCell ref="B6:N6"/>
    <mergeCell ref="B12:N12"/>
    <mergeCell ref="B63:N63"/>
    <mergeCell ref="B69:N69"/>
    <mergeCell ref="B89:N89"/>
    <mergeCell ref="B101:N101"/>
    <mergeCell ref="A106:G10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F7E6C-376B-4BC4-8B2B-EAB2571F668F}">
  <dimension ref="A1:N28"/>
  <sheetViews>
    <sheetView workbookViewId="0">
      <selection activeCell="H16" sqref="H16"/>
    </sheetView>
  </sheetViews>
  <sheetFormatPr defaultColWidth="8.7109375" defaultRowHeight="15" x14ac:dyDescent="0.25"/>
  <cols>
    <col min="1" max="1" width="2.7109375" style="405" customWidth="1"/>
    <col min="2" max="2" width="15.42578125" style="405" customWidth="1"/>
    <col min="3" max="4" width="8.7109375" style="405"/>
    <col min="5" max="5" width="9.5703125" style="405" customWidth="1"/>
    <col min="6" max="6" width="7.7109375" style="405" customWidth="1"/>
    <col min="7" max="7" width="8" style="405" customWidth="1"/>
    <col min="8" max="8" width="7" style="405" customWidth="1"/>
    <col min="9" max="9" width="10.28515625" style="405" customWidth="1"/>
    <col min="10" max="11" width="8.7109375" style="405"/>
    <col min="12" max="12" width="11" style="405" customWidth="1"/>
    <col min="13" max="13" width="13.28515625" style="405" customWidth="1"/>
    <col min="14" max="14" width="16.28515625" style="405" customWidth="1"/>
    <col min="15" max="256" width="8.7109375" style="405"/>
    <col min="257" max="257" width="2.7109375" style="405" customWidth="1"/>
    <col min="258" max="258" width="15.42578125" style="405" customWidth="1"/>
    <col min="259" max="261" width="8.7109375" style="405"/>
    <col min="262" max="262" width="7.7109375" style="405" customWidth="1"/>
    <col min="263" max="263" width="8" style="405" customWidth="1"/>
    <col min="264" max="264" width="7" style="405" customWidth="1"/>
    <col min="265" max="265" width="3.42578125" style="405" customWidth="1"/>
    <col min="266" max="268" width="8.7109375" style="405"/>
    <col min="269" max="269" width="13.28515625" style="405" customWidth="1"/>
    <col min="270" max="270" width="16.28515625" style="405" customWidth="1"/>
    <col min="271" max="512" width="8.7109375" style="405"/>
    <col min="513" max="513" width="2.7109375" style="405" customWidth="1"/>
    <col min="514" max="514" width="15.42578125" style="405" customWidth="1"/>
    <col min="515" max="517" width="8.7109375" style="405"/>
    <col min="518" max="518" width="7.7109375" style="405" customWidth="1"/>
    <col min="519" max="519" width="8" style="405" customWidth="1"/>
    <col min="520" max="520" width="7" style="405" customWidth="1"/>
    <col min="521" max="521" width="3.42578125" style="405" customWidth="1"/>
    <col min="522" max="524" width="8.7109375" style="405"/>
    <col min="525" max="525" width="13.28515625" style="405" customWidth="1"/>
    <col min="526" max="526" width="16.28515625" style="405" customWidth="1"/>
    <col min="527" max="768" width="8.7109375" style="405"/>
    <col min="769" max="769" width="2.7109375" style="405" customWidth="1"/>
    <col min="770" max="770" width="15.42578125" style="405" customWidth="1"/>
    <col min="771" max="773" width="8.7109375" style="405"/>
    <col min="774" max="774" width="7.7109375" style="405" customWidth="1"/>
    <col min="775" max="775" width="8" style="405" customWidth="1"/>
    <col min="776" max="776" width="7" style="405" customWidth="1"/>
    <col min="777" max="777" width="3.42578125" style="405" customWidth="1"/>
    <col min="778" max="780" width="8.7109375" style="405"/>
    <col min="781" max="781" width="13.28515625" style="405" customWidth="1"/>
    <col min="782" max="782" width="16.28515625" style="405" customWidth="1"/>
    <col min="783" max="1024" width="8.7109375" style="405"/>
    <col min="1025" max="1025" width="2.7109375" style="405" customWidth="1"/>
    <col min="1026" max="1026" width="15.42578125" style="405" customWidth="1"/>
    <col min="1027" max="1029" width="8.7109375" style="405"/>
    <col min="1030" max="1030" width="7.7109375" style="405" customWidth="1"/>
    <col min="1031" max="1031" width="8" style="405" customWidth="1"/>
    <col min="1032" max="1032" width="7" style="405" customWidth="1"/>
    <col min="1033" max="1033" width="3.42578125" style="405" customWidth="1"/>
    <col min="1034" max="1036" width="8.7109375" style="405"/>
    <col min="1037" max="1037" width="13.28515625" style="405" customWidth="1"/>
    <col min="1038" max="1038" width="16.28515625" style="405" customWidth="1"/>
    <col min="1039" max="1280" width="8.7109375" style="405"/>
    <col min="1281" max="1281" width="2.7109375" style="405" customWidth="1"/>
    <col min="1282" max="1282" width="15.42578125" style="405" customWidth="1"/>
    <col min="1283" max="1285" width="8.7109375" style="405"/>
    <col min="1286" max="1286" width="7.7109375" style="405" customWidth="1"/>
    <col min="1287" max="1287" width="8" style="405" customWidth="1"/>
    <col min="1288" max="1288" width="7" style="405" customWidth="1"/>
    <col min="1289" max="1289" width="3.42578125" style="405" customWidth="1"/>
    <col min="1290" max="1292" width="8.7109375" style="405"/>
    <col min="1293" max="1293" width="13.28515625" style="405" customWidth="1"/>
    <col min="1294" max="1294" width="16.28515625" style="405" customWidth="1"/>
    <col min="1295" max="1536" width="8.7109375" style="405"/>
    <col min="1537" max="1537" width="2.7109375" style="405" customWidth="1"/>
    <col min="1538" max="1538" width="15.42578125" style="405" customWidth="1"/>
    <col min="1539" max="1541" width="8.7109375" style="405"/>
    <col min="1542" max="1542" width="7.7109375" style="405" customWidth="1"/>
    <col min="1543" max="1543" width="8" style="405" customWidth="1"/>
    <col min="1544" max="1544" width="7" style="405" customWidth="1"/>
    <col min="1545" max="1545" width="3.42578125" style="405" customWidth="1"/>
    <col min="1546" max="1548" width="8.7109375" style="405"/>
    <col min="1549" max="1549" width="13.28515625" style="405" customWidth="1"/>
    <col min="1550" max="1550" width="16.28515625" style="405" customWidth="1"/>
    <col min="1551" max="1792" width="8.7109375" style="405"/>
    <col min="1793" max="1793" width="2.7109375" style="405" customWidth="1"/>
    <col min="1794" max="1794" width="15.42578125" style="405" customWidth="1"/>
    <col min="1795" max="1797" width="8.7109375" style="405"/>
    <col min="1798" max="1798" width="7.7109375" style="405" customWidth="1"/>
    <col min="1799" max="1799" width="8" style="405" customWidth="1"/>
    <col min="1800" max="1800" width="7" style="405" customWidth="1"/>
    <col min="1801" max="1801" width="3.42578125" style="405" customWidth="1"/>
    <col min="1802" max="1804" width="8.7109375" style="405"/>
    <col min="1805" max="1805" width="13.28515625" style="405" customWidth="1"/>
    <col min="1806" max="1806" width="16.28515625" style="405" customWidth="1"/>
    <col min="1807" max="2048" width="8.7109375" style="405"/>
    <col min="2049" max="2049" width="2.7109375" style="405" customWidth="1"/>
    <col min="2050" max="2050" width="15.42578125" style="405" customWidth="1"/>
    <col min="2051" max="2053" width="8.7109375" style="405"/>
    <col min="2054" max="2054" width="7.7109375" style="405" customWidth="1"/>
    <col min="2055" max="2055" width="8" style="405" customWidth="1"/>
    <col min="2056" max="2056" width="7" style="405" customWidth="1"/>
    <col min="2057" max="2057" width="3.42578125" style="405" customWidth="1"/>
    <col min="2058" max="2060" width="8.7109375" style="405"/>
    <col min="2061" max="2061" width="13.28515625" style="405" customWidth="1"/>
    <col min="2062" max="2062" width="16.28515625" style="405" customWidth="1"/>
    <col min="2063" max="2304" width="8.7109375" style="405"/>
    <col min="2305" max="2305" width="2.7109375" style="405" customWidth="1"/>
    <col min="2306" max="2306" width="15.42578125" style="405" customWidth="1"/>
    <col min="2307" max="2309" width="8.7109375" style="405"/>
    <col min="2310" max="2310" width="7.7109375" style="405" customWidth="1"/>
    <col min="2311" max="2311" width="8" style="405" customWidth="1"/>
    <col min="2312" max="2312" width="7" style="405" customWidth="1"/>
    <col min="2313" max="2313" width="3.42578125" style="405" customWidth="1"/>
    <col min="2314" max="2316" width="8.7109375" style="405"/>
    <col min="2317" max="2317" width="13.28515625" style="405" customWidth="1"/>
    <col min="2318" max="2318" width="16.28515625" style="405" customWidth="1"/>
    <col min="2319" max="2560" width="8.7109375" style="405"/>
    <col min="2561" max="2561" width="2.7109375" style="405" customWidth="1"/>
    <col min="2562" max="2562" width="15.42578125" style="405" customWidth="1"/>
    <col min="2563" max="2565" width="8.7109375" style="405"/>
    <col min="2566" max="2566" width="7.7109375" style="405" customWidth="1"/>
    <col min="2567" max="2567" width="8" style="405" customWidth="1"/>
    <col min="2568" max="2568" width="7" style="405" customWidth="1"/>
    <col min="2569" max="2569" width="3.42578125" style="405" customWidth="1"/>
    <col min="2570" max="2572" width="8.7109375" style="405"/>
    <col min="2573" max="2573" width="13.28515625" style="405" customWidth="1"/>
    <col min="2574" max="2574" width="16.28515625" style="405" customWidth="1"/>
    <col min="2575" max="2816" width="8.7109375" style="405"/>
    <col min="2817" max="2817" width="2.7109375" style="405" customWidth="1"/>
    <col min="2818" max="2818" width="15.42578125" style="405" customWidth="1"/>
    <col min="2819" max="2821" width="8.7109375" style="405"/>
    <col min="2822" max="2822" width="7.7109375" style="405" customWidth="1"/>
    <col min="2823" max="2823" width="8" style="405" customWidth="1"/>
    <col min="2824" max="2824" width="7" style="405" customWidth="1"/>
    <col min="2825" max="2825" width="3.42578125" style="405" customWidth="1"/>
    <col min="2826" max="2828" width="8.7109375" style="405"/>
    <col min="2829" max="2829" width="13.28515625" style="405" customWidth="1"/>
    <col min="2830" max="2830" width="16.28515625" style="405" customWidth="1"/>
    <col min="2831" max="3072" width="8.7109375" style="405"/>
    <col min="3073" max="3073" width="2.7109375" style="405" customWidth="1"/>
    <col min="3074" max="3074" width="15.42578125" style="405" customWidth="1"/>
    <col min="3075" max="3077" width="8.7109375" style="405"/>
    <col min="3078" max="3078" width="7.7109375" style="405" customWidth="1"/>
    <col min="3079" max="3079" width="8" style="405" customWidth="1"/>
    <col min="3080" max="3080" width="7" style="405" customWidth="1"/>
    <col min="3081" max="3081" width="3.42578125" style="405" customWidth="1"/>
    <col min="3082" max="3084" width="8.7109375" style="405"/>
    <col min="3085" max="3085" width="13.28515625" style="405" customWidth="1"/>
    <col min="3086" max="3086" width="16.28515625" style="405" customWidth="1"/>
    <col min="3087" max="3328" width="8.7109375" style="405"/>
    <col min="3329" max="3329" width="2.7109375" style="405" customWidth="1"/>
    <col min="3330" max="3330" width="15.42578125" style="405" customWidth="1"/>
    <col min="3331" max="3333" width="8.7109375" style="405"/>
    <col min="3334" max="3334" width="7.7109375" style="405" customWidth="1"/>
    <col min="3335" max="3335" width="8" style="405" customWidth="1"/>
    <col min="3336" max="3336" width="7" style="405" customWidth="1"/>
    <col min="3337" max="3337" width="3.42578125" style="405" customWidth="1"/>
    <col min="3338" max="3340" width="8.7109375" style="405"/>
    <col min="3341" max="3341" width="13.28515625" style="405" customWidth="1"/>
    <col min="3342" max="3342" width="16.28515625" style="405" customWidth="1"/>
    <col min="3343" max="3584" width="8.7109375" style="405"/>
    <col min="3585" max="3585" width="2.7109375" style="405" customWidth="1"/>
    <col min="3586" max="3586" width="15.42578125" style="405" customWidth="1"/>
    <col min="3587" max="3589" width="8.7109375" style="405"/>
    <col min="3590" max="3590" width="7.7109375" style="405" customWidth="1"/>
    <col min="3591" max="3591" width="8" style="405" customWidth="1"/>
    <col min="3592" max="3592" width="7" style="405" customWidth="1"/>
    <col min="3593" max="3593" width="3.42578125" style="405" customWidth="1"/>
    <col min="3594" max="3596" width="8.7109375" style="405"/>
    <col min="3597" max="3597" width="13.28515625" style="405" customWidth="1"/>
    <col min="3598" max="3598" width="16.28515625" style="405" customWidth="1"/>
    <col min="3599" max="3840" width="8.7109375" style="405"/>
    <col min="3841" max="3841" width="2.7109375" style="405" customWidth="1"/>
    <col min="3842" max="3842" width="15.42578125" style="405" customWidth="1"/>
    <col min="3843" max="3845" width="8.7109375" style="405"/>
    <col min="3846" max="3846" width="7.7109375" style="405" customWidth="1"/>
    <col min="3847" max="3847" width="8" style="405" customWidth="1"/>
    <col min="3848" max="3848" width="7" style="405" customWidth="1"/>
    <col min="3849" max="3849" width="3.42578125" style="405" customWidth="1"/>
    <col min="3850" max="3852" width="8.7109375" style="405"/>
    <col min="3853" max="3853" width="13.28515625" style="405" customWidth="1"/>
    <col min="3854" max="3854" width="16.28515625" style="405" customWidth="1"/>
    <col min="3855" max="4096" width="8.7109375" style="405"/>
    <col min="4097" max="4097" width="2.7109375" style="405" customWidth="1"/>
    <col min="4098" max="4098" width="15.42578125" style="405" customWidth="1"/>
    <col min="4099" max="4101" width="8.7109375" style="405"/>
    <col min="4102" max="4102" width="7.7109375" style="405" customWidth="1"/>
    <col min="4103" max="4103" width="8" style="405" customWidth="1"/>
    <col min="4104" max="4104" width="7" style="405" customWidth="1"/>
    <col min="4105" max="4105" width="3.42578125" style="405" customWidth="1"/>
    <col min="4106" max="4108" width="8.7109375" style="405"/>
    <col min="4109" max="4109" width="13.28515625" style="405" customWidth="1"/>
    <col min="4110" max="4110" width="16.28515625" style="405" customWidth="1"/>
    <col min="4111" max="4352" width="8.7109375" style="405"/>
    <col min="4353" max="4353" width="2.7109375" style="405" customWidth="1"/>
    <col min="4354" max="4354" width="15.42578125" style="405" customWidth="1"/>
    <col min="4355" max="4357" width="8.7109375" style="405"/>
    <col min="4358" max="4358" width="7.7109375" style="405" customWidth="1"/>
    <col min="4359" max="4359" width="8" style="405" customWidth="1"/>
    <col min="4360" max="4360" width="7" style="405" customWidth="1"/>
    <col min="4361" max="4361" width="3.42578125" style="405" customWidth="1"/>
    <col min="4362" max="4364" width="8.7109375" style="405"/>
    <col min="4365" max="4365" width="13.28515625" style="405" customWidth="1"/>
    <col min="4366" max="4366" width="16.28515625" style="405" customWidth="1"/>
    <col min="4367" max="4608" width="8.7109375" style="405"/>
    <col min="4609" max="4609" width="2.7109375" style="405" customWidth="1"/>
    <col min="4610" max="4610" width="15.42578125" style="405" customWidth="1"/>
    <col min="4611" max="4613" width="8.7109375" style="405"/>
    <col min="4614" max="4614" width="7.7109375" style="405" customWidth="1"/>
    <col min="4615" max="4615" width="8" style="405" customWidth="1"/>
    <col min="4616" max="4616" width="7" style="405" customWidth="1"/>
    <col min="4617" max="4617" width="3.42578125" style="405" customWidth="1"/>
    <col min="4618" max="4620" width="8.7109375" style="405"/>
    <col min="4621" max="4621" width="13.28515625" style="405" customWidth="1"/>
    <col min="4622" max="4622" width="16.28515625" style="405" customWidth="1"/>
    <col min="4623" max="4864" width="8.7109375" style="405"/>
    <col min="4865" max="4865" width="2.7109375" style="405" customWidth="1"/>
    <col min="4866" max="4866" width="15.42578125" style="405" customWidth="1"/>
    <col min="4867" max="4869" width="8.7109375" style="405"/>
    <col min="4870" max="4870" width="7.7109375" style="405" customWidth="1"/>
    <col min="4871" max="4871" width="8" style="405" customWidth="1"/>
    <col min="4872" max="4872" width="7" style="405" customWidth="1"/>
    <col min="4873" max="4873" width="3.42578125" style="405" customWidth="1"/>
    <col min="4874" max="4876" width="8.7109375" style="405"/>
    <col min="4877" max="4877" width="13.28515625" style="405" customWidth="1"/>
    <col min="4878" max="4878" width="16.28515625" style="405" customWidth="1"/>
    <col min="4879" max="5120" width="8.7109375" style="405"/>
    <col min="5121" max="5121" width="2.7109375" style="405" customWidth="1"/>
    <col min="5122" max="5122" width="15.42578125" style="405" customWidth="1"/>
    <col min="5123" max="5125" width="8.7109375" style="405"/>
    <col min="5126" max="5126" width="7.7109375" style="405" customWidth="1"/>
    <col min="5127" max="5127" width="8" style="405" customWidth="1"/>
    <col min="5128" max="5128" width="7" style="405" customWidth="1"/>
    <col min="5129" max="5129" width="3.42578125" style="405" customWidth="1"/>
    <col min="5130" max="5132" width="8.7109375" style="405"/>
    <col min="5133" max="5133" width="13.28515625" style="405" customWidth="1"/>
    <col min="5134" max="5134" width="16.28515625" style="405" customWidth="1"/>
    <col min="5135" max="5376" width="8.7109375" style="405"/>
    <col min="5377" max="5377" width="2.7109375" style="405" customWidth="1"/>
    <col min="5378" max="5378" width="15.42578125" style="405" customWidth="1"/>
    <col min="5379" max="5381" width="8.7109375" style="405"/>
    <col min="5382" max="5382" width="7.7109375" style="405" customWidth="1"/>
    <col min="5383" max="5383" width="8" style="405" customWidth="1"/>
    <col min="5384" max="5384" width="7" style="405" customWidth="1"/>
    <col min="5385" max="5385" width="3.42578125" style="405" customWidth="1"/>
    <col min="5386" max="5388" width="8.7109375" style="405"/>
    <col min="5389" max="5389" width="13.28515625" style="405" customWidth="1"/>
    <col min="5390" max="5390" width="16.28515625" style="405" customWidth="1"/>
    <col min="5391" max="5632" width="8.7109375" style="405"/>
    <col min="5633" max="5633" width="2.7109375" style="405" customWidth="1"/>
    <col min="5634" max="5634" width="15.42578125" style="405" customWidth="1"/>
    <col min="5635" max="5637" width="8.7109375" style="405"/>
    <col min="5638" max="5638" width="7.7109375" style="405" customWidth="1"/>
    <col min="5639" max="5639" width="8" style="405" customWidth="1"/>
    <col min="5640" max="5640" width="7" style="405" customWidth="1"/>
    <col min="5641" max="5641" width="3.42578125" style="405" customWidth="1"/>
    <col min="5642" max="5644" width="8.7109375" style="405"/>
    <col min="5645" max="5645" width="13.28515625" style="405" customWidth="1"/>
    <col min="5646" max="5646" width="16.28515625" style="405" customWidth="1"/>
    <col min="5647" max="5888" width="8.7109375" style="405"/>
    <col min="5889" max="5889" width="2.7109375" style="405" customWidth="1"/>
    <col min="5890" max="5890" width="15.42578125" style="405" customWidth="1"/>
    <col min="5891" max="5893" width="8.7109375" style="405"/>
    <col min="5894" max="5894" width="7.7109375" style="405" customWidth="1"/>
    <col min="5895" max="5895" width="8" style="405" customWidth="1"/>
    <col min="5896" max="5896" width="7" style="405" customWidth="1"/>
    <col min="5897" max="5897" width="3.42578125" style="405" customWidth="1"/>
    <col min="5898" max="5900" width="8.7109375" style="405"/>
    <col min="5901" max="5901" width="13.28515625" style="405" customWidth="1"/>
    <col min="5902" max="5902" width="16.28515625" style="405" customWidth="1"/>
    <col min="5903" max="6144" width="8.7109375" style="405"/>
    <col min="6145" max="6145" width="2.7109375" style="405" customWidth="1"/>
    <col min="6146" max="6146" width="15.42578125" style="405" customWidth="1"/>
    <col min="6147" max="6149" width="8.7109375" style="405"/>
    <col min="6150" max="6150" width="7.7109375" style="405" customWidth="1"/>
    <col min="6151" max="6151" width="8" style="405" customWidth="1"/>
    <col min="6152" max="6152" width="7" style="405" customWidth="1"/>
    <col min="6153" max="6153" width="3.42578125" style="405" customWidth="1"/>
    <col min="6154" max="6156" width="8.7109375" style="405"/>
    <col min="6157" max="6157" width="13.28515625" style="405" customWidth="1"/>
    <col min="6158" max="6158" width="16.28515625" style="405" customWidth="1"/>
    <col min="6159" max="6400" width="8.7109375" style="405"/>
    <col min="6401" max="6401" width="2.7109375" style="405" customWidth="1"/>
    <col min="6402" max="6402" width="15.42578125" style="405" customWidth="1"/>
    <col min="6403" max="6405" width="8.7109375" style="405"/>
    <col min="6406" max="6406" width="7.7109375" style="405" customWidth="1"/>
    <col min="6407" max="6407" width="8" style="405" customWidth="1"/>
    <col min="6408" max="6408" width="7" style="405" customWidth="1"/>
    <col min="6409" max="6409" width="3.42578125" style="405" customWidth="1"/>
    <col min="6410" max="6412" width="8.7109375" style="405"/>
    <col min="6413" max="6413" width="13.28515625" style="405" customWidth="1"/>
    <col min="6414" max="6414" width="16.28515625" style="405" customWidth="1"/>
    <col min="6415" max="6656" width="8.7109375" style="405"/>
    <col min="6657" max="6657" width="2.7109375" style="405" customWidth="1"/>
    <col min="6658" max="6658" width="15.42578125" style="405" customWidth="1"/>
    <col min="6659" max="6661" width="8.7109375" style="405"/>
    <col min="6662" max="6662" width="7.7109375" style="405" customWidth="1"/>
    <col min="6663" max="6663" width="8" style="405" customWidth="1"/>
    <col min="6664" max="6664" width="7" style="405" customWidth="1"/>
    <col min="6665" max="6665" width="3.42578125" style="405" customWidth="1"/>
    <col min="6666" max="6668" width="8.7109375" style="405"/>
    <col min="6669" max="6669" width="13.28515625" style="405" customWidth="1"/>
    <col min="6670" max="6670" width="16.28515625" style="405" customWidth="1"/>
    <col min="6671" max="6912" width="8.7109375" style="405"/>
    <col min="6913" max="6913" width="2.7109375" style="405" customWidth="1"/>
    <col min="6914" max="6914" width="15.42578125" style="405" customWidth="1"/>
    <col min="6915" max="6917" width="8.7109375" style="405"/>
    <col min="6918" max="6918" width="7.7109375" style="405" customWidth="1"/>
    <col min="6919" max="6919" width="8" style="405" customWidth="1"/>
    <col min="6920" max="6920" width="7" style="405" customWidth="1"/>
    <col min="6921" max="6921" width="3.42578125" style="405" customWidth="1"/>
    <col min="6922" max="6924" width="8.7109375" style="405"/>
    <col min="6925" max="6925" width="13.28515625" style="405" customWidth="1"/>
    <col min="6926" max="6926" width="16.28515625" style="405" customWidth="1"/>
    <col min="6927" max="7168" width="8.7109375" style="405"/>
    <col min="7169" max="7169" width="2.7109375" style="405" customWidth="1"/>
    <col min="7170" max="7170" width="15.42578125" style="405" customWidth="1"/>
    <col min="7171" max="7173" width="8.7109375" style="405"/>
    <col min="7174" max="7174" width="7.7109375" style="405" customWidth="1"/>
    <col min="7175" max="7175" width="8" style="405" customWidth="1"/>
    <col min="7176" max="7176" width="7" style="405" customWidth="1"/>
    <col min="7177" max="7177" width="3.42578125" style="405" customWidth="1"/>
    <col min="7178" max="7180" width="8.7109375" style="405"/>
    <col min="7181" max="7181" width="13.28515625" style="405" customWidth="1"/>
    <col min="7182" max="7182" width="16.28515625" style="405" customWidth="1"/>
    <col min="7183" max="7424" width="8.7109375" style="405"/>
    <col min="7425" max="7425" width="2.7109375" style="405" customWidth="1"/>
    <col min="7426" max="7426" width="15.42578125" style="405" customWidth="1"/>
    <col min="7427" max="7429" width="8.7109375" style="405"/>
    <col min="7430" max="7430" width="7.7109375" style="405" customWidth="1"/>
    <col min="7431" max="7431" width="8" style="405" customWidth="1"/>
    <col min="7432" max="7432" width="7" style="405" customWidth="1"/>
    <col min="7433" max="7433" width="3.42578125" style="405" customWidth="1"/>
    <col min="7434" max="7436" width="8.7109375" style="405"/>
    <col min="7437" max="7437" width="13.28515625" style="405" customWidth="1"/>
    <col min="7438" max="7438" width="16.28515625" style="405" customWidth="1"/>
    <col min="7439" max="7680" width="8.7109375" style="405"/>
    <col min="7681" max="7681" width="2.7109375" style="405" customWidth="1"/>
    <col min="7682" max="7682" width="15.42578125" style="405" customWidth="1"/>
    <col min="7683" max="7685" width="8.7109375" style="405"/>
    <col min="7686" max="7686" width="7.7109375" style="405" customWidth="1"/>
    <col min="7687" max="7687" width="8" style="405" customWidth="1"/>
    <col min="7688" max="7688" width="7" style="405" customWidth="1"/>
    <col min="7689" max="7689" width="3.42578125" style="405" customWidth="1"/>
    <col min="7690" max="7692" width="8.7109375" style="405"/>
    <col min="7693" max="7693" width="13.28515625" style="405" customWidth="1"/>
    <col min="7694" max="7694" width="16.28515625" style="405" customWidth="1"/>
    <col min="7695" max="7936" width="8.7109375" style="405"/>
    <col min="7937" max="7937" width="2.7109375" style="405" customWidth="1"/>
    <col min="7938" max="7938" width="15.42578125" style="405" customWidth="1"/>
    <col min="7939" max="7941" width="8.7109375" style="405"/>
    <col min="7942" max="7942" width="7.7109375" style="405" customWidth="1"/>
    <col min="7943" max="7943" width="8" style="405" customWidth="1"/>
    <col min="7944" max="7944" width="7" style="405" customWidth="1"/>
    <col min="7945" max="7945" width="3.42578125" style="405" customWidth="1"/>
    <col min="7946" max="7948" width="8.7109375" style="405"/>
    <col min="7949" max="7949" width="13.28515625" style="405" customWidth="1"/>
    <col min="7950" max="7950" width="16.28515625" style="405" customWidth="1"/>
    <col min="7951" max="8192" width="8.7109375" style="405"/>
    <col min="8193" max="8193" width="2.7109375" style="405" customWidth="1"/>
    <col min="8194" max="8194" width="15.42578125" style="405" customWidth="1"/>
    <col min="8195" max="8197" width="8.7109375" style="405"/>
    <col min="8198" max="8198" width="7.7109375" style="405" customWidth="1"/>
    <col min="8199" max="8199" width="8" style="405" customWidth="1"/>
    <col min="8200" max="8200" width="7" style="405" customWidth="1"/>
    <col min="8201" max="8201" width="3.42578125" style="405" customWidth="1"/>
    <col min="8202" max="8204" width="8.7109375" style="405"/>
    <col min="8205" max="8205" width="13.28515625" style="405" customWidth="1"/>
    <col min="8206" max="8206" width="16.28515625" style="405" customWidth="1"/>
    <col min="8207" max="8448" width="8.7109375" style="405"/>
    <col min="8449" max="8449" width="2.7109375" style="405" customWidth="1"/>
    <col min="8450" max="8450" width="15.42578125" style="405" customWidth="1"/>
    <col min="8451" max="8453" width="8.7109375" style="405"/>
    <col min="8454" max="8454" width="7.7109375" style="405" customWidth="1"/>
    <col min="8455" max="8455" width="8" style="405" customWidth="1"/>
    <col min="8456" max="8456" width="7" style="405" customWidth="1"/>
    <col min="8457" max="8457" width="3.42578125" style="405" customWidth="1"/>
    <col min="8458" max="8460" width="8.7109375" style="405"/>
    <col min="8461" max="8461" width="13.28515625" style="405" customWidth="1"/>
    <col min="8462" max="8462" width="16.28515625" style="405" customWidth="1"/>
    <col min="8463" max="8704" width="8.7109375" style="405"/>
    <col min="8705" max="8705" width="2.7109375" style="405" customWidth="1"/>
    <col min="8706" max="8706" width="15.42578125" style="405" customWidth="1"/>
    <col min="8707" max="8709" width="8.7109375" style="405"/>
    <col min="8710" max="8710" width="7.7109375" style="405" customWidth="1"/>
    <col min="8711" max="8711" width="8" style="405" customWidth="1"/>
    <col min="8712" max="8712" width="7" style="405" customWidth="1"/>
    <col min="8713" max="8713" width="3.42578125" style="405" customWidth="1"/>
    <col min="8714" max="8716" width="8.7109375" style="405"/>
    <col min="8717" max="8717" width="13.28515625" style="405" customWidth="1"/>
    <col min="8718" max="8718" width="16.28515625" style="405" customWidth="1"/>
    <col min="8719" max="8960" width="8.7109375" style="405"/>
    <col min="8961" max="8961" width="2.7109375" style="405" customWidth="1"/>
    <col min="8962" max="8962" width="15.42578125" style="405" customWidth="1"/>
    <col min="8963" max="8965" width="8.7109375" style="405"/>
    <col min="8966" max="8966" width="7.7109375" style="405" customWidth="1"/>
    <col min="8967" max="8967" width="8" style="405" customWidth="1"/>
    <col min="8968" max="8968" width="7" style="405" customWidth="1"/>
    <col min="8969" max="8969" width="3.42578125" style="405" customWidth="1"/>
    <col min="8970" max="8972" width="8.7109375" style="405"/>
    <col min="8973" max="8973" width="13.28515625" style="405" customWidth="1"/>
    <col min="8974" max="8974" width="16.28515625" style="405" customWidth="1"/>
    <col min="8975" max="9216" width="8.7109375" style="405"/>
    <col min="9217" max="9217" width="2.7109375" style="405" customWidth="1"/>
    <col min="9218" max="9218" width="15.42578125" style="405" customWidth="1"/>
    <col min="9219" max="9221" width="8.7109375" style="405"/>
    <col min="9222" max="9222" width="7.7109375" style="405" customWidth="1"/>
    <col min="9223" max="9223" width="8" style="405" customWidth="1"/>
    <col min="9224" max="9224" width="7" style="405" customWidth="1"/>
    <col min="9225" max="9225" width="3.42578125" style="405" customWidth="1"/>
    <col min="9226" max="9228" width="8.7109375" style="405"/>
    <col min="9229" max="9229" width="13.28515625" style="405" customWidth="1"/>
    <col min="9230" max="9230" width="16.28515625" style="405" customWidth="1"/>
    <col min="9231" max="9472" width="8.7109375" style="405"/>
    <col min="9473" max="9473" width="2.7109375" style="405" customWidth="1"/>
    <col min="9474" max="9474" width="15.42578125" style="405" customWidth="1"/>
    <col min="9475" max="9477" width="8.7109375" style="405"/>
    <col min="9478" max="9478" width="7.7109375" style="405" customWidth="1"/>
    <col min="9479" max="9479" width="8" style="405" customWidth="1"/>
    <col min="9480" max="9480" width="7" style="405" customWidth="1"/>
    <col min="9481" max="9481" width="3.42578125" style="405" customWidth="1"/>
    <col min="9482" max="9484" width="8.7109375" style="405"/>
    <col min="9485" max="9485" width="13.28515625" style="405" customWidth="1"/>
    <col min="9486" max="9486" width="16.28515625" style="405" customWidth="1"/>
    <col min="9487" max="9728" width="8.7109375" style="405"/>
    <col min="9729" max="9729" width="2.7109375" style="405" customWidth="1"/>
    <col min="9730" max="9730" width="15.42578125" style="405" customWidth="1"/>
    <col min="9731" max="9733" width="8.7109375" style="405"/>
    <col min="9734" max="9734" width="7.7109375" style="405" customWidth="1"/>
    <col min="9735" max="9735" width="8" style="405" customWidth="1"/>
    <col min="9736" max="9736" width="7" style="405" customWidth="1"/>
    <col min="9737" max="9737" width="3.42578125" style="405" customWidth="1"/>
    <col min="9738" max="9740" width="8.7109375" style="405"/>
    <col min="9741" max="9741" width="13.28515625" style="405" customWidth="1"/>
    <col min="9742" max="9742" width="16.28515625" style="405" customWidth="1"/>
    <col min="9743" max="9984" width="8.7109375" style="405"/>
    <col min="9985" max="9985" width="2.7109375" style="405" customWidth="1"/>
    <col min="9986" max="9986" width="15.42578125" style="405" customWidth="1"/>
    <col min="9987" max="9989" width="8.7109375" style="405"/>
    <col min="9990" max="9990" width="7.7109375" style="405" customWidth="1"/>
    <col min="9991" max="9991" width="8" style="405" customWidth="1"/>
    <col min="9992" max="9992" width="7" style="405" customWidth="1"/>
    <col min="9993" max="9993" width="3.42578125" style="405" customWidth="1"/>
    <col min="9994" max="9996" width="8.7109375" style="405"/>
    <col min="9997" max="9997" width="13.28515625" style="405" customWidth="1"/>
    <col min="9998" max="9998" width="16.28515625" style="405" customWidth="1"/>
    <col min="9999" max="10240" width="8.7109375" style="405"/>
    <col min="10241" max="10241" width="2.7109375" style="405" customWidth="1"/>
    <col min="10242" max="10242" width="15.42578125" style="405" customWidth="1"/>
    <col min="10243" max="10245" width="8.7109375" style="405"/>
    <col min="10246" max="10246" width="7.7109375" style="405" customWidth="1"/>
    <col min="10247" max="10247" width="8" style="405" customWidth="1"/>
    <col min="10248" max="10248" width="7" style="405" customWidth="1"/>
    <col min="10249" max="10249" width="3.42578125" style="405" customWidth="1"/>
    <col min="10250" max="10252" width="8.7109375" style="405"/>
    <col min="10253" max="10253" width="13.28515625" style="405" customWidth="1"/>
    <col min="10254" max="10254" width="16.28515625" style="405" customWidth="1"/>
    <col min="10255" max="10496" width="8.7109375" style="405"/>
    <col min="10497" max="10497" width="2.7109375" style="405" customWidth="1"/>
    <col min="10498" max="10498" width="15.42578125" style="405" customWidth="1"/>
    <col min="10499" max="10501" width="8.7109375" style="405"/>
    <col min="10502" max="10502" width="7.7109375" style="405" customWidth="1"/>
    <col min="10503" max="10503" width="8" style="405" customWidth="1"/>
    <col min="10504" max="10504" width="7" style="405" customWidth="1"/>
    <col min="10505" max="10505" width="3.42578125" style="405" customWidth="1"/>
    <col min="10506" max="10508" width="8.7109375" style="405"/>
    <col min="10509" max="10509" width="13.28515625" style="405" customWidth="1"/>
    <col min="10510" max="10510" width="16.28515625" style="405" customWidth="1"/>
    <col min="10511" max="10752" width="8.7109375" style="405"/>
    <col min="10753" max="10753" width="2.7109375" style="405" customWidth="1"/>
    <col min="10754" max="10754" width="15.42578125" style="405" customWidth="1"/>
    <col min="10755" max="10757" width="8.7109375" style="405"/>
    <col min="10758" max="10758" width="7.7109375" style="405" customWidth="1"/>
    <col min="10759" max="10759" width="8" style="405" customWidth="1"/>
    <col min="10760" max="10760" width="7" style="405" customWidth="1"/>
    <col min="10761" max="10761" width="3.42578125" style="405" customWidth="1"/>
    <col min="10762" max="10764" width="8.7109375" style="405"/>
    <col min="10765" max="10765" width="13.28515625" style="405" customWidth="1"/>
    <col min="10766" max="10766" width="16.28515625" style="405" customWidth="1"/>
    <col min="10767" max="11008" width="8.7109375" style="405"/>
    <col min="11009" max="11009" width="2.7109375" style="405" customWidth="1"/>
    <col min="11010" max="11010" width="15.42578125" style="405" customWidth="1"/>
    <col min="11011" max="11013" width="8.7109375" style="405"/>
    <col min="11014" max="11014" width="7.7109375" style="405" customWidth="1"/>
    <col min="11015" max="11015" width="8" style="405" customWidth="1"/>
    <col min="11016" max="11016" width="7" style="405" customWidth="1"/>
    <col min="11017" max="11017" width="3.42578125" style="405" customWidth="1"/>
    <col min="11018" max="11020" width="8.7109375" style="405"/>
    <col min="11021" max="11021" width="13.28515625" style="405" customWidth="1"/>
    <col min="11022" max="11022" width="16.28515625" style="405" customWidth="1"/>
    <col min="11023" max="11264" width="8.7109375" style="405"/>
    <col min="11265" max="11265" width="2.7109375" style="405" customWidth="1"/>
    <col min="11266" max="11266" width="15.42578125" style="405" customWidth="1"/>
    <col min="11267" max="11269" width="8.7109375" style="405"/>
    <col min="11270" max="11270" width="7.7109375" style="405" customWidth="1"/>
    <col min="11271" max="11271" width="8" style="405" customWidth="1"/>
    <col min="11272" max="11272" width="7" style="405" customWidth="1"/>
    <col min="11273" max="11273" width="3.42578125" style="405" customWidth="1"/>
    <col min="11274" max="11276" width="8.7109375" style="405"/>
    <col min="11277" max="11277" width="13.28515625" style="405" customWidth="1"/>
    <col min="11278" max="11278" width="16.28515625" style="405" customWidth="1"/>
    <col min="11279" max="11520" width="8.7109375" style="405"/>
    <col min="11521" max="11521" width="2.7109375" style="405" customWidth="1"/>
    <col min="11522" max="11522" width="15.42578125" style="405" customWidth="1"/>
    <col min="11523" max="11525" width="8.7109375" style="405"/>
    <col min="11526" max="11526" width="7.7109375" style="405" customWidth="1"/>
    <col min="11527" max="11527" width="8" style="405" customWidth="1"/>
    <col min="11528" max="11528" width="7" style="405" customWidth="1"/>
    <col min="11529" max="11529" width="3.42578125" style="405" customWidth="1"/>
    <col min="11530" max="11532" width="8.7109375" style="405"/>
    <col min="11533" max="11533" width="13.28515625" style="405" customWidth="1"/>
    <col min="11534" max="11534" width="16.28515625" style="405" customWidth="1"/>
    <col min="11535" max="11776" width="8.7109375" style="405"/>
    <col min="11777" max="11777" width="2.7109375" style="405" customWidth="1"/>
    <col min="11778" max="11778" width="15.42578125" style="405" customWidth="1"/>
    <col min="11779" max="11781" width="8.7109375" style="405"/>
    <col min="11782" max="11782" width="7.7109375" style="405" customWidth="1"/>
    <col min="11783" max="11783" width="8" style="405" customWidth="1"/>
    <col min="11784" max="11784" width="7" style="405" customWidth="1"/>
    <col min="11785" max="11785" width="3.42578125" style="405" customWidth="1"/>
    <col min="11786" max="11788" width="8.7109375" style="405"/>
    <col min="11789" max="11789" width="13.28515625" style="405" customWidth="1"/>
    <col min="11790" max="11790" width="16.28515625" style="405" customWidth="1"/>
    <col min="11791" max="12032" width="8.7109375" style="405"/>
    <col min="12033" max="12033" width="2.7109375" style="405" customWidth="1"/>
    <col min="12034" max="12034" width="15.42578125" style="405" customWidth="1"/>
    <col min="12035" max="12037" width="8.7109375" style="405"/>
    <col min="12038" max="12038" width="7.7109375" style="405" customWidth="1"/>
    <col min="12039" max="12039" width="8" style="405" customWidth="1"/>
    <col min="12040" max="12040" width="7" style="405" customWidth="1"/>
    <col min="12041" max="12041" width="3.42578125" style="405" customWidth="1"/>
    <col min="12042" max="12044" width="8.7109375" style="405"/>
    <col min="12045" max="12045" width="13.28515625" style="405" customWidth="1"/>
    <col min="12046" max="12046" width="16.28515625" style="405" customWidth="1"/>
    <col min="12047" max="12288" width="8.7109375" style="405"/>
    <col min="12289" max="12289" width="2.7109375" style="405" customWidth="1"/>
    <col min="12290" max="12290" width="15.42578125" style="405" customWidth="1"/>
    <col min="12291" max="12293" width="8.7109375" style="405"/>
    <col min="12294" max="12294" width="7.7109375" style="405" customWidth="1"/>
    <col min="12295" max="12295" width="8" style="405" customWidth="1"/>
    <col min="12296" max="12296" width="7" style="405" customWidth="1"/>
    <col min="12297" max="12297" width="3.42578125" style="405" customWidth="1"/>
    <col min="12298" max="12300" width="8.7109375" style="405"/>
    <col min="12301" max="12301" width="13.28515625" style="405" customWidth="1"/>
    <col min="12302" max="12302" width="16.28515625" style="405" customWidth="1"/>
    <col min="12303" max="12544" width="8.7109375" style="405"/>
    <col min="12545" max="12545" width="2.7109375" style="405" customWidth="1"/>
    <col min="12546" max="12546" width="15.42578125" style="405" customWidth="1"/>
    <col min="12547" max="12549" width="8.7109375" style="405"/>
    <col min="12550" max="12550" width="7.7109375" style="405" customWidth="1"/>
    <col min="12551" max="12551" width="8" style="405" customWidth="1"/>
    <col min="12552" max="12552" width="7" style="405" customWidth="1"/>
    <col min="12553" max="12553" width="3.42578125" style="405" customWidth="1"/>
    <col min="12554" max="12556" width="8.7109375" style="405"/>
    <col min="12557" max="12557" width="13.28515625" style="405" customWidth="1"/>
    <col min="12558" max="12558" width="16.28515625" style="405" customWidth="1"/>
    <col min="12559" max="12800" width="8.7109375" style="405"/>
    <col min="12801" max="12801" width="2.7109375" style="405" customWidth="1"/>
    <col min="12802" max="12802" width="15.42578125" style="405" customWidth="1"/>
    <col min="12803" max="12805" width="8.7109375" style="405"/>
    <col min="12806" max="12806" width="7.7109375" style="405" customWidth="1"/>
    <col min="12807" max="12807" width="8" style="405" customWidth="1"/>
    <col min="12808" max="12808" width="7" style="405" customWidth="1"/>
    <col min="12809" max="12809" width="3.42578125" style="405" customWidth="1"/>
    <col min="12810" max="12812" width="8.7109375" style="405"/>
    <col min="12813" max="12813" width="13.28515625" style="405" customWidth="1"/>
    <col min="12814" max="12814" width="16.28515625" style="405" customWidth="1"/>
    <col min="12815" max="13056" width="8.7109375" style="405"/>
    <col min="13057" max="13057" width="2.7109375" style="405" customWidth="1"/>
    <col min="13058" max="13058" width="15.42578125" style="405" customWidth="1"/>
    <col min="13059" max="13061" width="8.7109375" style="405"/>
    <col min="13062" max="13062" width="7.7109375" style="405" customWidth="1"/>
    <col min="13063" max="13063" width="8" style="405" customWidth="1"/>
    <col min="13064" max="13064" width="7" style="405" customWidth="1"/>
    <col min="13065" max="13065" width="3.42578125" style="405" customWidth="1"/>
    <col min="13066" max="13068" width="8.7109375" style="405"/>
    <col min="13069" max="13069" width="13.28515625" style="405" customWidth="1"/>
    <col min="13070" max="13070" width="16.28515625" style="405" customWidth="1"/>
    <col min="13071" max="13312" width="8.7109375" style="405"/>
    <col min="13313" max="13313" width="2.7109375" style="405" customWidth="1"/>
    <col min="13314" max="13314" width="15.42578125" style="405" customWidth="1"/>
    <col min="13315" max="13317" width="8.7109375" style="405"/>
    <col min="13318" max="13318" width="7.7109375" style="405" customWidth="1"/>
    <col min="13319" max="13319" width="8" style="405" customWidth="1"/>
    <col min="13320" max="13320" width="7" style="405" customWidth="1"/>
    <col min="13321" max="13321" width="3.42578125" style="405" customWidth="1"/>
    <col min="13322" max="13324" width="8.7109375" style="405"/>
    <col min="13325" max="13325" width="13.28515625" style="405" customWidth="1"/>
    <col min="13326" max="13326" width="16.28515625" style="405" customWidth="1"/>
    <col min="13327" max="13568" width="8.7109375" style="405"/>
    <col min="13569" max="13569" width="2.7109375" style="405" customWidth="1"/>
    <col min="13570" max="13570" width="15.42578125" style="405" customWidth="1"/>
    <col min="13571" max="13573" width="8.7109375" style="405"/>
    <col min="13574" max="13574" width="7.7109375" style="405" customWidth="1"/>
    <col min="13575" max="13575" width="8" style="405" customWidth="1"/>
    <col min="13576" max="13576" width="7" style="405" customWidth="1"/>
    <col min="13577" max="13577" width="3.42578125" style="405" customWidth="1"/>
    <col min="13578" max="13580" width="8.7109375" style="405"/>
    <col min="13581" max="13581" width="13.28515625" style="405" customWidth="1"/>
    <col min="13582" max="13582" width="16.28515625" style="405" customWidth="1"/>
    <col min="13583" max="13824" width="8.7109375" style="405"/>
    <col min="13825" max="13825" width="2.7109375" style="405" customWidth="1"/>
    <col min="13826" max="13826" width="15.42578125" style="405" customWidth="1"/>
    <col min="13827" max="13829" width="8.7109375" style="405"/>
    <col min="13830" max="13830" width="7.7109375" style="405" customWidth="1"/>
    <col min="13831" max="13831" width="8" style="405" customWidth="1"/>
    <col min="13832" max="13832" width="7" style="405" customWidth="1"/>
    <col min="13833" max="13833" width="3.42578125" style="405" customWidth="1"/>
    <col min="13834" max="13836" width="8.7109375" style="405"/>
    <col min="13837" max="13837" width="13.28515625" style="405" customWidth="1"/>
    <col min="13838" max="13838" width="16.28515625" style="405" customWidth="1"/>
    <col min="13839" max="14080" width="8.7109375" style="405"/>
    <col min="14081" max="14081" width="2.7109375" style="405" customWidth="1"/>
    <col min="14082" max="14082" width="15.42578125" style="405" customWidth="1"/>
    <col min="14083" max="14085" width="8.7109375" style="405"/>
    <col min="14086" max="14086" width="7.7109375" style="405" customWidth="1"/>
    <col min="14087" max="14087" width="8" style="405" customWidth="1"/>
    <col min="14088" max="14088" width="7" style="405" customWidth="1"/>
    <col min="14089" max="14089" width="3.42578125" style="405" customWidth="1"/>
    <col min="14090" max="14092" width="8.7109375" style="405"/>
    <col min="14093" max="14093" width="13.28515625" style="405" customWidth="1"/>
    <col min="14094" max="14094" width="16.28515625" style="405" customWidth="1"/>
    <col min="14095" max="14336" width="8.7109375" style="405"/>
    <col min="14337" max="14337" width="2.7109375" style="405" customWidth="1"/>
    <col min="14338" max="14338" width="15.42578125" style="405" customWidth="1"/>
    <col min="14339" max="14341" width="8.7109375" style="405"/>
    <col min="14342" max="14342" width="7.7109375" style="405" customWidth="1"/>
    <col min="14343" max="14343" width="8" style="405" customWidth="1"/>
    <col min="14344" max="14344" width="7" style="405" customWidth="1"/>
    <col min="14345" max="14345" width="3.42578125" style="405" customWidth="1"/>
    <col min="14346" max="14348" width="8.7109375" style="405"/>
    <col min="14349" max="14349" width="13.28515625" style="405" customWidth="1"/>
    <col min="14350" max="14350" width="16.28515625" style="405" customWidth="1"/>
    <col min="14351" max="14592" width="8.7109375" style="405"/>
    <col min="14593" max="14593" width="2.7109375" style="405" customWidth="1"/>
    <col min="14594" max="14594" width="15.42578125" style="405" customWidth="1"/>
    <col min="14595" max="14597" width="8.7109375" style="405"/>
    <col min="14598" max="14598" width="7.7109375" style="405" customWidth="1"/>
    <col min="14599" max="14599" width="8" style="405" customWidth="1"/>
    <col min="14600" max="14600" width="7" style="405" customWidth="1"/>
    <col min="14601" max="14601" width="3.42578125" style="405" customWidth="1"/>
    <col min="14602" max="14604" width="8.7109375" style="405"/>
    <col min="14605" max="14605" width="13.28515625" style="405" customWidth="1"/>
    <col min="14606" max="14606" width="16.28515625" style="405" customWidth="1"/>
    <col min="14607" max="14848" width="8.7109375" style="405"/>
    <col min="14849" max="14849" width="2.7109375" style="405" customWidth="1"/>
    <col min="14850" max="14850" width="15.42578125" style="405" customWidth="1"/>
    <col min="14851" max="14853" width="8.7109375" style="405"/>
    <col min="14854" max="14854" width="7.7109375" style="405" customWidth="1"/>
    <col min="14855" max="14855" width="8" style="405" customWidth="1"/>
    <col min="14856" max="14856" width="7" style="405" customWidth="1"/>
    <col min="14857" max="14857" width="3.42578125" style="405" customWidth="1"/>
    <col min="14858" max="14860" width="8.7109375" style="405"/>
    <col min="14861" max="14861" width="13.28515625" style="405" customWidth="1"/>
    <col min="14862" max="14862" width="16.28515625" style="405" customWidth="1"/>
    <col min="14863" max="15104" width="8.7109375" style="405"/>
    <col min="15105" max="15105" width="2.7109375" style="405" customWidth="1"/>
    <col min="15106" max="15106" width="15.42578125" style="405" customWidth="1"/>
    <col min="15107" max="15109" width="8.7109375" style="405"/>
    <col min="15110" max="15110" width="7.7109375" style="405" customWidth="1"/>
    <col min="15111" max="15111" width="8" style="405" customWidth="1"/>
    <col min="15112" max="15112" width="7" style="405" customWidth="1"/>
    <col min="15113" max="15113" width="3.42578125" style="405" customWidth="1"/>
    <col min="15114" max="15116" width="8.7109375" style="405"/>
    <col min="15117" max="15117" width="13.28515625" style="405" customWidth="1"/>
    <col min="15118" max="15118" width="16.28515625" style="405" customWidth="1"/>
    <col min="15119" max="15360" width="8.7109375" style="405"/>
    <col min="15361" max="15361" width="2.7109375" style="405" customWidth="1"/>
    <col min="15362" max="15362" width="15.42578125" style="405" customWidth="1"/>
    <col min="15363" max="15365" width="8.7109375" style="405"/>
    <col min="15366" max="15366" width="7.7109375" style="405" customWidth="1"/>
    <col min="15367" max="15367" width="8" style="405" customWidth="1"/>
    <col min="15368" max="15368" width="7" style="405" customWidth="1"/>
    <col min="15369" max="15369" width="3.42578125" style="405" customWidth="1"/>
    <col min="15370" max="15372" width="8.7109375" style="405"/>
    <col min="15373" max="15373" width="13.28515625" style="405" customWidth="1"/>
    <col min="15374" max="15374" width="16.28515625" style="405" customWidth="1"/>
    <col min="15375" max="15616" width="8.7109375" style="405"/>
    <col min="15617" max="15617" width="2.7109375" style="405" customWidth="1"/>
    <col min="15618" max="15618" width="15.42578125" style="405" customWidth="1"/>
    <col min="15619" max="15621" width="8.7109375" style="405"/>
    <col min="15622" max="15622" width="7.7109375" style="405" customWidth="1"/>
    <col min="15623" max="15623" width="8" style="405" customWidth="1"/>
    <col min="15624" max="15624" width="7" style="405" customWidth="1"/>
    <col min="15625" max="15625" width="3.42578125" style="405" customWidth="1"/>
    <col min="15626" max="15628" width="8.7109375" style="405"/>
    <col min="15629" max="15629" width="13.28515625" style="405" customWidth="1"/>
    <col min="15630" max="15630" width="16.28515625" style="405" customWidth="1"/>
    <col min="15631" max="15872" width="8.7109375" style="405"/>
    <col min="15873" max="15873" width="2.7109375" style="405" customWidth="1"/>
    <col min="15874" max="15874" width="15.42578125" style="405" customWidth="1"/>
    <col min="15875" max="15877" width="8.7109375" style="405"/>
    <col min="15878" max="15878" width="7.7109375" style="405" customWidth="1"/>
    <col min="15879" max="15879" width="8" style="405" customWidth="1"/>
    <col min="15880" max="15880" width="7" style="405" customWidth="1"/>
    <col min="15881" max="15881" width="3.42578125" style="405" customWidth="1"/>
    <col min="15882" max="15884" width="8.7109375" style="405"/>
    <col min="15885" max="15885" width="13.28515625" style="405" customWidth="1"/>
    <col min="15886" max="15886" width="16.28515625" style="405" customWidth="1"/>
    <col min="15887" max="16128" width="8.7109375" style="405"/>
    <col min="16129" max="16129" width="2.7109375" style="405" customWidth="1"/>
    <col min="16130" max="16130" width="15.42578125" style="405" customWidth="1"/>
    <col min="16131" max="16133" width="8.7109375" style="405"/>
    <col min="16134" max="16134" width="7.7109375" style="405" customWidth="1"/>
    <col min="16135" max="16135" width="8" style="405" customWidth="1"/>
    <col min="16136" max="16136" width="7" style="405" customWidth="1"/>
    <col min="16137" max="16137" width="3.42578125" style="405" customWidth="1"/>
    <col min="16138" max="16140" width="8.7109375" style="405"/>
    <col min="16141" max="16141" width="13.28515625" style="405" customWidth="1"/>
    <col min="16142" max="16142" width="16.28515625" style="405" customWidth="1"/>
    <col min="16143" max="16384" width="8.7109375" style="405"/>
  </cols>
  <sheetData>
    <row r="1" spans="1:14" x14ac:dyDescent="0.25">
      <c r="A1" s="636" t="s">
        <v>1401</v>
      </c>
      <c r="B1" s="637"/>
      <c r="C1" s="638"/>
    </row>
    <row r="2" spans="1:14" x14ac:dyDescent="0.25">
      <c r="A2" s="639" t="s">
        <v>1402</v>
      </c>
      <c r="B2" s="640"/>
      <c r="C2" s="641"/>
    </row>
    <row r="3" spans="1:14" ht="15.75" thickBot="1" x14ac:dyDescent="0.3">
      <c r="A3" s="642" t="s">
        <v>1403</v>
      </c>
      <c r="B3" s="643"/>
      <c r="C3" s="644"/>
    </row>
    <row r="4" spans="1:14" ht="15.75" thickBot="1" x14ac:dyDescent="0.3">
      <c r="A4" s="655" t="s">
        <v>1451</v>
      </c>
      <c r="B4" s="656"/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</row>
    <row r="5" spans="1:14" s="315" customFormat="1" ht="34.5" thickBot="1" x14ac:dyDescent="0.3">
      <c r="A5" s="406" t="s">
        <v>0</v>
      </c>
      <c r="B5" s="407" t="s">
        <v>1</v>
      </c>
      <c r="C5" s="407" t="s">
        <v>3</v>
      </c>
      <c r="D5" s="407" t="s">
        <v>4</v>
      </c>
      <c r="E5" s="407" t="s">
        <v>5</v>
      </c>
      <c r="F5" s="407" t="s">
        <v>6</v>
      </c>
      <c r="G5" s="407" t="s">
        <v>7</v>
      </c>
      <c r="H5" s="407" t="s">
        <v>8</v>
      </c>
      <c r="I5" s="407" t="s">
        <v>10</v>
      </c>
      <c r="J5" s="407" t="s">
        <v>11</v>
      </c>
      <c r="K5" s="407" t="s">
        <v>12</v>
      </c>
      <c r="L5" s="407" t="s">
        <v>13</v>
      </c>
      <c r="M5" s="407" t="s">
        <v>14</v>
      </c>
      <c r="N5" s="9" t="s">
        <v>15</v>
      </c>
    </row>
    <row r="6" spans="1:14" s="315" customFormat="1" ht="13.5" thickBot="1" x14ac:dyDescent="0.3">
      <c r="A6" s="408">
        <v>3</v>
      </c>
      <c r="B6" s="615" t="s">
        <v>1452</v>
      </c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6"/>
    </row>
    <row r="7" spans="1:14" s="1" customFormat="1" ht="22.5" x14ac:dyDescent="0.2">
      <c r="A7" s="373">
        <v>1</v>
      </c>
      <c r="B7" s="344" t="s">
        <v>565</v>
      </c>
      <c r="C7" s="344" t="s">
        <v>567</v>
      </c>
      <c r="D7" s="344" t="s">
        <v>34</v>
      </c>
      <c r="E7" s="344" t="s">
        <v>558</v>
      </c>
      <c r="F7" s="347">
        <v>773</v>
      </c>
      <c r="G7" s="341">
        <v>1</v>
      </c>
      <c r="H7" s="409">
        <v>15</v>
      </c>
      <c r="I7" s="344" t="s">
        <v>40</v>
      </c>
      <c r="J7" s="344" t="s">
        <v>568</v>
      </c>
      <c r="K7" s="344" t="s">
        <v>569</v>
      </c>
      <c r="L7" s="344" t="s">
        <v>43</v>
      </c>
      <c r="M7" s="348">
        <v>7878895555</v>
      </c>
      <c r="N7" s="332">
        <v>7878895152</v>
      </c>
    </row>
    <row r="8" spans="1:14" s="1" customFormat="1" ht="45" x14ac:dyDescent="0.2">
      <c r="A8" s="353">
        <v>2</v>
      </c>
      <c r="B8" s="112" t="s">
        <v>701</v>
      </c>
      <c r="C8" s="112" t="s">
        <v>702</v>
      </c>
      <c r="D8" s="112" t="s">
        <v>703</v>
      </c>
      <c r="E8" s="112" t="s">
        <v>582</v>
      </c>
      <c r="F8" s="327">
        <v>767</v>
      </c>
      <c r="G8" s="328">
        <v>2</v>
      </c>
      <c r="H8" s="410">
        <v>34</v>
      </c>
      <c r="I8" s="112" t="s">
        <v>40</v>
      </c>
      <c r="J8" s="112" t="s">
        <v>41</v>
      </c>
      <c r="K8" s="112" t="s">
        <v>578</v>
      </c>
      <c r="L8" s="112" t="s">
        <v>43</v>
      </c>
      <c r="M8" s="330">
        <v>7878934423</v>
      </c>
      <c r="N8" s="331">
        <v>7878930291</v>
      </c>
    </row>
    <row r="9" spans="1:14" s="1" customFormat="1" ht="23.25" thickBot="1" x14ac:dyDescent="0.25">
      <c r="A9" s="411">
        <v>3</v>
      </c>
      <c r="B9" s="365" t="s">
        <v>574</v>
      </c>
      <c r="C9" s="365" t="s">
        <v>575</v>
      </c>
      <c r="D9" s="365" t="s">
        <v>576</v>
      </c>
      <c r="E9" s="365" t="s">
        <v>577</v>
      </c>
      <c r="F9" s="366">
        <v>707</v>
      </c>
      <c r="G9" s="367">
        <v>4</v>
      </c>
      <c r="H9" s="412">
        <v>52</v>
      </c>
      <c r="I9" s="365" t="s">
        <v>40</v>
      </c>
      <c r="J9" s="365" t="s">
        <v>41</v>
      </c>
      <c r="K9" s="365" t="s">
        <v>578</v>
      </c>
      <c r="L9" s="365" t="s">
        <v>43</v>
      </c>
      <c r="M9" s="369">
        <v>7878613330</v>
      </c>
      <c r="N9" s="370" t="s">
        <v>34</v>
      </c>
    </row>
    <row r="10" spans="1:14" s="1" customFormat="1" ht="13.5" thickBot="1" x14ac:dyDescent="0.25">
      <c r="A10" s="652"/>
      <c r="B10" s="652"/>
      <c r="C10" s="652"/>
      <c r="D10" s="652"/>
      <c r="E10" s="652"/>
      <c r="F10" s="652"/>
      <c r="G10" s="652"/>
      <c r="H10" s="413">
        <f>SUM(H7:H9)</f>
        <v>101</v>
      </c>
      <c r="I10" s="653"/>
      <c r="J10" s="653"/>
      <c r="K10" s="653"/>
      <c r="L10" s="653"/>
      <c r="M10" s="653"/>
      <c r="N10" s="653"/>
    </row>
    <row r="11" spans="1:14" s="1" customFormat="1" ht="13.5" thickBot="1" x14ac:dyDescent="0.25">
      <c r="A11" s="372">
        <v>1</v>
      </c>
      <c r="B11" s="622" t="s">
        <v>704</v>
      </c>
      <c r="C11" s="622"/>
      <c r="D11" s="622"/>
      <c r="E11" s="622"/>
      <c r="F11" s="622"/>
      <c r="G11" s="622"/>
      <c r="H11" s="622"/>
      <c r="I11" s="622"/>
      <c r="J11" s="622"/>
      <c r="K11" s="622"/>
      <c r="L11" s="622"/>
      <c r="M11" s="622"/>
      <c r="N11" s="623"/>
    </row>
    <row r="12" spans="1:14" s="1" customFormat="1" ht="23.25" thickBot="1" x14ac:dyDescent="0.25">
      <c r="A12" s="414">
        <v>1</v>
      </c>
      <c r="B12" s="415" t="s">
        <v>743</v>
      </c>
      <c r="C12" s="415" t="s">
        <v>744</v>
      </c>
      <c r="D12" s="415" t="s">
        <v>745</v>
      </c>
      <c r="E12" s="415" t="s">
        <v>746</v>
      </c>
      <c r="F12" s="416">
        <v>6592814</v>
      </c>
      <c r="G12" s="417">
        <v>1</v>
      </c>
      <c r="H12" s="418">
        <v>49</v>
      </c>
      <c r="I12" s="415" t="s">
        <v>40</v>
      </c>
      <c r="J12" s="415" t="s">
        <v>747</v>
      </c>
      <c r="K12" s="415" t="s">
        <v>258</v>
      </c>
      <c r="L12" s="415" t="s">
        <v>43</v>
      </c>
      <c r="M12" s="419">
        <v>7878981000</v>
      </c>
      <c r="N12" s="420">
        <v>7878987738</v>
      </c>
    </row>
    <row r="13" spans="1:14" s="1" customFormat="1" ht="13.5" thickBot="1" x14ac:dyDescent="0.25">
      <c r="A13" s="652"/>
      <c r="B13" s="652"/>
      <c r="C13" s="652"/>
      <c r="D13" s="652"/>
      <c r="E13" s="652"/>
      <c r="F13" s="652"/>
      <c r="G13" s="652"/>
      <c r="H13" s="421">
        <f>H12</f>
        <v>49</v>
      </c>
      <c r="I13" s="653"/>
      <c r="J13" s="653"/>
      <c r="K13" s="653"/>
      <c r="L13" s="653"/>
      <c r="M13" s="653"/>
      <c r="N13" s="653"/>
    </row>
    <row r="14" spans="1:14" s="1" customFormat="1" ht="13.5" thickBot="1" x14ac:dyDescent="0.25">
      <c r="A14" s="379">
        <v>7</v>
      </c>
      <c r="B14" s="595" t="s">
        <v>794</v>
      </c>
      <c r="C14" s="595"/>
      <c r="D14" s="595"/>
      <c r="E14" s="595"/>
      <c r="F14" s="595"/>
      <c r="G14" s="595"/>
      <c r="H14" s="595"/>
      <c r="I14" s="595"/>
      <c r="J14" s="595"/>
      <c r="K14" s="595"/>
      <c r="L14" s="595"/>
      <c r="M14" s="595"/>
      <c r="N14" s="596"/>
    </row>
    <row r="15" spans="1:14" s="1" customFormat="1" ht="33.75" x14ac:dyDescent="0.2">
      <c r="A15" s="353">
        <v>1</v>
      </c>
      <c r="B15" s="112" t="s">
        <v>1240</v>
      </c>
      <c r="C15" s="112" t="s">
        <v>890</v>
      </c>
      <c r="D15" s="112" t="s">
        <v>891</v>
      </c>
      <c r="E15" s="112" t="s">
        <v>836</v>
      </c>
      <c r="F15" s="327">
        <v>623</v>
      </c>
      <c r="G15" s="328">
        <v>2</v>
      </c>
      <c r="H15" s="382">
        <v>47</v>
      </c>
      <c r="I15" s="112" t="s">
        <v>40</v>
      </c>
      <c r="J15" s="112" t="s">
        <v>892</v>
      </c>
      <c r="K15" s="112" t="s">
        <v>85</v>
      </c>
      <c r="L15" s="112" t="s">
        <v>202</v>
      </c>
      <c r="M15" s="330">
        <v>7872542358</v>
      </c>
      <c r="N15" s="331">
        <v>7878512134</v>
      </c>
    </row>
    <row r="16" spans="1:14" s="1" customFormat="1" ht="45" x14ac:dyDescent="0.2">
      <c r="A16" s="353">
        <f>+A15+1</f>
        <v>2</v>
      </c>
      <c r="B16" s="112" t="s">
        <v>1453</v>
      </c>
      <c r="C16" s="112" t="s">
        <v>1454</v>
      </c>
      <c r="D16" s="112"/>
      <c r="E16" s="112" t="s">
        <v>909</v>
      </c>
      <c r="F16" s="327">
        <v>767</v>
      </c>
      <c r="G16" s="328">
        <v>2</v>
      </c>
      <c r="H16" s="382">
        <v>27</v>
      </c>
      <c r="I16" s="112" t="s">
        <v>40</v>
      </c>
      <c r="J16" s="112" t="s">
        <v>910</v>
      </c>
      <c r="K16" s="112" t="s">
        <v>31</v>
      </c>
      <c r="L16" s="112" t="s">
        <v>774</v>
      </c>
      <c r="M16" s="330" t="s">
        <v>911</v>
      </c>
      <c r="N16" s="331"/>
    </row>
    <row r="17" spans="1:14" s="1" customFormat="1" ht="22.5" x14ac:dyDescent="0.2">
      <c r="A17" s="353">
        <f t="shared" ref="A17:A19" si="0">+A16+1</f>
        <v>3</v>
      </c>
      <c r="B17" s="112" t="s">
        <v>921</v>
      </c>
      <c r="C17" s="112" t="s">
        <v>923</v>
      </c>
      <c r="D17" s="112" t="s">
        <v>924</v>
      </c>
      <c r="E17" s="112" t="s">
        <v>917</v>
      </c>
      <c r="F17" s="327">
        <v>662</v>
      </c>
      <c r="G17" s="328">
        <v>2</v>
      </c>
      <c r="H17" s="382">
        <v>42</v>
      </c>
      <c r="I17" s="112" t="s">
        <v>29</v>
      </c>
      <c r="J17" s="112" t="s">
        <v>925</v>
      </c>
      <c r="K17" s="112" t="s">
        <v>926</v>
      </c>
      <c r="L17" s="112" t="s">
        <v>217</v>
      </c>
      <c r="M17" s="330">
        <v>7878722045</v>
      </c>
      <c r="N17" s="331">
        <v>7878302654</v>
      </c>
    </row>
    <row r="18" spans="1:14" s="1" customFormat="1" ht="22.5" x14ac:dyDescent="0.2">
      <c r="A18" s="353">
        <f t="shared" si="0"/>
        <v>4</v>
      </c>
      <c r="B18" s="112" t="s">
        <v>817</v>
      </c>
      <c r="C18" s="112" t="s">
        <v>818</v>
      </c>
      <c r="D18" s="112" t="s">
        <v>34</v>
      </c>
      <c r="E18" s="112" t="s">
        <v>798</v>
      </c>
      <c r="F18" s="327">
        <v>605</v>
      </c>
      <c r="G18" s="328">
        <v>3</v>
      </c>
      <c r="H18" s="382">
        <v>74</v>
      </c>
      <c r="I18" s="112" t="s">
        <v>40</v>
      </c>
      <c r="J18" s="112" t="s">
        <v>819</v>
      </c>
      <c r="K18" s="112" t="s">
        <v>820</v>
      </c>
      <c r="L18" s="112" t="s">
        <v>43</v>
      </c>
      <c r="M18" s="330">
        <v>7878828000</v>
      </c>
      <c r="N18" s="331">
        <v>7878821030</v>
      </c>
    </row>
    <row r="19" spans="1:14" s="1" customFormat="1" ht="33.75" x14ac:dyDescent="0.2">
      <c r="A19" s="353">
        <f t="shared" si="0"/>
        <v>5</v>
      </c>
      <c r="B19" s="112" t="s">
        <v>966</v>
      </c>
      <c r="C19" s="112" t="s">
        <v>967</v>
      </c>
      <c r="D19" s="112" t="s">
        <v>968</v>
      </c>
      <c r="E19" s="112" t="s">
        <v>946</v>
      </c>
      <c r="F19" s="327">
        <v>667</v>
      </c>
      <c r="G19" s="328">
        <v>3</v>
      </c>
      <c r="H19" s="382">
        <v>74</v>
      </c>
      <c r="I19" s="112" t="s">
        <v>40</v>
      </c>
      <c r="J19" s="112" t="s">
        <v>185</v>
      </c>
      <c r="K19" s="112" t="s">
        <v>969</v>
      </c>
      <c r="L19" s="112" t="s">
        <v>43</v>
      </c>
      <c r="M19" s="330">
        <v>7878997777</v>
      </c>
      <c r="N19" s="331">
        <v>7878996040</v>
      </c>
    </row>
    <row r="20" spans="1:14" s="1" customFormat="1" ht="22.5" x14ac:dyDescent="0.2">
      <c r="A20" s="353">
        <v>6</v>
      </c>
      <c r="B20" s="360" t="s">
        <v>958</v>
      </c>
      <c r="C20" s="360" t="s">
        <v>959</v>
      </c>
      <c r="D20" s="360" t="s">
        <v>960</v>
      </c>
      <c r="E20" s="360" t="s">
        <v>946</v>
      </c>
      <c r="F20" s="384">
        <v>667</v>
      </c>
      <c r="G20" s="358"/>
      <c r="H20" s="422">
        <v>13</v>
      </c>
      <c r="I20" s="360" t="s">
        <v>29</v>
      </c>
      <c r="J20" s="360" t="s">
        <v>1455</v>
      </c>
      <c r="K20" s="360" t="s">
        <v>962</v>
      </c>
      <c r="L20" s="360" t="s">
        <v>43</v>
      </c>
      <c r="M20" s="361" t="s">
        <v>963</v>
      </c>
      <c r="N20" s="362"/>
    </row>
    <row r="21" spans="1:14" s="1" customFormat="1" ht="34.5" thickBot="1" x14ac:dyDescent="0.25">
      <c r="A21" s="353">
        <v>7</v>
      </c>
      <c r="B21" s="365" t="s">
        <v>880</v>
      </c>
      <c r="C21" s="365" t="s">
        <v>881</v>
      </c>
      <c r="D21" s="365" t="s">
        <v>835</v>
      </c>
      <c r="E21" s="365" t="s">
        <v>836</v>
      </c>
      <c r="F21" s="366">
        <v>622</v>
      </c>
      <c r="G21" s="367">
        <v>3</v>
      </c>
      <c r="H21" s="423">
        <v>75</v>
      </c>
      <c r="I21" s="365" t="s">
        <v>882</v>
      </c>
      <c r="J21" s="365" t="s">
        <v>883</v>
      </c>
      <c r="K21" s="365" t="s">
        <v>884</v>
      </c>
      <c r="L21" s="365" t="s">
        <v>885</v>
      </c>
      <c r="M21" s="369">
        <v>7878512158</v>
      </c>
      <c r="N21" s="370">
        <v>7878517600</v>
      </c>
    </row>
    <row r="22" spans="1:14" s="1" customFormat="1" ht="13.5" thickBot="1" x14ac:dyDescent="0.25">
      <c r="A22" s="333"/>
      <c r="B22" s="334"/>
      <c r="C22" s="334"/>
      <c r="D22" s="334"/>
      <c r="E22" s="334"/>
      <c r="F22" s="335"/>
      <c r="G22" s="424"/>
      <c r="H22" s="425">
        <f>SUM(H15:H21)</f>
        <v>352</v>
      </c>
      <c r="I22" s="334"/>
      <c r="J22" s="334"/>
      <c r="K22" s="334"/>
      <c r="L22" s="334"/>
      <c r="M22" s="337"/>
      <c r="N22" s="337"/>
    </row>
    <row r="23" spans="1:14" s="1" customFormat="1" ht="13.5" thickBot="1" x14ac:dyDescent="0.25">
      <c r="A23" s="398">
        <v>1</v>
      </c>
      <c r="B23" s="581" t="s">
        <v>1456</v>
      </c>
      <c r="C23" s="581"/>
      <c r="D23" s="581"/>
      <c r="E23" s="581"/>
      <c r="F23" s="581"/>
      <c r="G23" s="581"/>
      <c r="H23" s="581"/>
      <c r="I23" s="581"/>
      <c r="J23" s="581"/>
      <c r="K23" s="581"/>
      <c r="L23" s="581"/>
      <c r="M23" s="581"/>
      <c r="N23" s="582"/>
    </row>
    <row r="24" spans="1:14" s="1" customFormat="1" ht="34.5" thickBot="1" x14ac:dyDescent="0.25">
      <c r="A24" s="426">
        <v>1</v>
      </c>
      <c r="B24" s="344" t="s">
        <v>1186</v>
      </c>
      <c r="C24" s="344" t="s">
        <v>1187</v>
      </c>
      <c r="D24" s="344" t="s">
        <v>1188</v>
      </c>
      <c r="E24" s="344" t="s">
        <v>1189</v>
      </c>
      <c r="F24" s="347">
        <v>601</v>
      </c>
      <c r="G24" s="341">
        <v>4</v>
      </c>
      <c r="H24" s="427">
        <v>35</v>
      </c>
      <c r="I24" s="344" t="s">
        <v>40</v>
      </c>
      <c r="J24" s="344" t="s">
        <v>1190</v>
      </c>
      <c r="K24" s="344" t="s">
        <v>1160</v>
      </c>
      <c r="L24" s="344" t="s">
        <v>43</v>
      </c>
      <c r="M24" s="348">
        <v>7878291717</v>
      </c>
      <c r="N24" s="348">
        <v>7878295105</v>
      </c>
    </row>
    <row r="25" spans="1:14" ht="15.75" thickBot="1" x14ac:dyDescent="0.3">
      <c r="H25" s="428">
        <f>H24</f>
        <v>35</v>
      </c>
    </row>
    <row r="27" spans="1:14" x14ac:dyDescent="0.25">
      <c r="A27" s="654" t="s">
        <v>1457</v>
      </c>
      <c r="B27" s="654"/>
      <c r="C27" s="654"/>
      <c r="D27" s="654"/>
      <c r="E27" s="654"/>
      <c r="F27" s="654"/>
      <c r="G27" s="654"/>
      <c r="H27" s="403">
        <f>+H10+H13+H22+H25</f>
        <v>537</v>
      </c>
    </row>
    <row r="28" spans="1:14" x14ac:dyDescent="0.25">
      <c r="A28" s="651" t="s">
        <v>1458</v>
      </c>
      <c r="B28" s="651"/>
      <c r="C28" s="651"/>
      <c r="D28" s="651"/>
      <c r="E28" s="651"/>
      <c r="F28" s="651"/>
      <c r="G28" s="651"/>
      <c r="H28" s="429">
        <f>A6+A11+A14+A23</f>
        <v>12</v>
      </c>
    </row>
  </sheetData>
  <mergeCells count="14">
    <mergeCell ref="A10:G10"/>
    <mergeCell ref="I10:N10"/>
    <mergeCell ref="A1:C1"/>
    <mergeCell ref="A2:C2"/>
    <mergeCell ref="A3:C3"/>
    <mergeCell ref="A4:N4"/>
    <mergeCell ref="B6:N6"/>
    <mergeCell ref="A28:G28"/>
    <mergeCell ref="B11:N11"/>
    <mergeCell ref="A13:G13"/>
    <mergeCell ref="I13:N13"/>
    <mergeCell ref="B14:N14"/>
    <mergeCell ref="B23:N23"/>
    <mergeCell ref="A27:G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64827-5EC4-4478-9193-83AF9546877A}">
  <dimension ref="A1:N49"/>
  <sheetViews>
    <sheetView topLeftCell="A28" workbookViewId="0">
      <selection sqref="A1:C1"/>
    </sheetView>
  </sheetViews>
  <sheetFormatPr defaultColWidth="8.7109375" defaultRowHeight="15" x14ac:dyDescent="0.25"/>
  <cols>
    <col min="1" max="1" width="3" style="446" customWidth="1"/>
    <col min="2" max="2" width="10" style="241" customWidth="1"/>
    <col min="3" max="3" width="8.7109375" style="241"/>
    <col min="4" max="4" width="11" style="241" customWidth="1"/>
    <col min="5" max="5" width="11.85546875" style="241" customWidth="1"/>
    <col min="6" max="6" width="8.7109375" style="388"/>
    <col min="7" max="7" width="10.42578125" style="387" customWidth="1"/>
    <col min="8" max="8" width="9.7109375" style="387" customWidth="1"/>
    <col min="9" max="9" width="6.140625" style="241" customWidth="1"/>
    <col min="10" max="10" width="8.7109375" style="241"/>
    <col min="11" max="11" width="9.42578125" style="241" customWidth="1"/>
    <col min="12" max="12" width="10.140625" style="241" customWidth="1"/>
    <col min="13" max="13" width="12.85546875" style="390" customWidth="1"/>
    <col min="14" max="14" width="13.28515625" style="390" customWidth="1"/>
    <col min="15" max="256" width="8.7109375" style="241"/>
    <col min="257" max="257" width="3" style="241" customWidth="1"/>
    <col min="258" max="259" width="8.7109375" style="241"/>
    <col min="260" max="260" width="11" style="241" customWidth="1"/>
    <col min="261" max="261" width="11.85546875" style="241" customWidth="1"/>
    <col min="262" max="262" width="8.7109375" style="241"/>
    <col min="263" max="263" width="10.42578125" style="241" customWidth="1"/>
    <col min="264" max="264" width="9.7109375" style="241" customWidth="1"/>
    <col min="265" max="265" width="6.140625" style="241" customWidth="1"/>
    <col min="266" max="267" width="8.7109375" style="241"/>
    <col min="268" max="268" width="10.140625" style="241" customWidth="1"/>
    <col min="269" max="269" width="12.85546875" style="241" customWidth="1"/>
    <col min="270" max="270" width="13.28515625" style="241" customWidth="1"/>
    <col min="271" max="512" width="8.7109375" style="241"/>
    <col min="513" max="513" width="3" style="241" customWidth="1"/>
    <col min="514" max="515" width="8.7109375" style="241"/>
    <col min="516" max="516" width="11" style="241" customWidth="1"/>
    <col min="517" max="517" width="11.85546875" style="241" customWidth="1"/>
    <col min="518" max="518" width="8.7109375" style="241"/>
    <col min="519" max="519" width="10.42578125" style="241" customWidth="1"/>
    <col min="520" max="520" width="9.7109375" style="241" customWidth="1"/>
    <col min="521" max="521" width="6.140625" style="241" customWidth="1"/>
    <col min="522" max="523" width="8.7109375" style="241"/>
    <col min="524" max="524" width="10.140625" style="241" customWidth="1"/>
    <col min="525" max="525" width="12.85546875" style="241" customWidth="1"/>
    <col min="526" max="526" width="13.28515625" style="241" customWidth="1"/>
    <col min="527" max="768" width="8.7109375" style="241"/>
    <col min="769" max="769" width="3" style="241" customWidth="1"/>
    <col min="770" max="771" width="8.7109375" style="241"/>
    <col min="772" max="772" width="11" style="241" customWidth="1"/>
    <col min="773" max="773" width="11.85546875" style="241" customWidth="1"/>
    <col min="774" max="774" width="8.7109375" style="241"/>
    <col min="775" max="775" width="10.42578125" style="241" customWidth="1"/>
    <col min="776" max="776" width="9.7109375" style="241" customWidth="1"/>
    <col min="777" max="777" width="6.140625" style="241" customWidth="1"/>
    <col min="778" max="779" width="8.7109375" style="241"/>
    <col min="780" max="780" width="10.140625" style="241" customWidth="1"/>
    <col min="781" max="781" width="12.85546875" style="241" customWidth="1"/>
    <col min="782" max="782" width="13.28515625" style="241" customWidth="1"/>
    <col min="783" max="1024" width="8.7109375" style="241"/>
    <col min="1025" max="1025" width="3" style="241" customWidth="1"/>
    <col min="1026" max="1027" width="8.7109375" style="241"/>
    <col min="1028" max="1028" width="11" style="241" customWidth="1"/>
    <col min="1029" max="1029" width="11.85546875" style="241" customWidth="1"/>
    <col min="1030" max="1030" width="8.7109375" style="241"/>
    <col min="1031" max="1031" width="10.42578125" style="241" customWidth="1"/>
    <col min="1032" max="1032" width="9.7109375" style="241" customWidth="1"/>
    <col min="1033" max="1033" width="6.140625" style="241" customWidth="1"/>
    <col min="1034" max="1035" width="8.7109375" style="241"/>
    <col min="1036" max="1036" width="10.140625" style="241" customWidth="1"/>
    <col min="1037" max="1037" width="12.85546875" style="241" customWidth="1"/>
    <col min="1038" max="1038" width="13.28515625" style="241" customWidth="1"/>
    <col min="1039" max="1280" width="8.7109375" style="241"/>
    <col min="1281" max="1281" width="3" style="241" customWidth="1"/>
    <col min="1282" max="1283" width="8.7109375" style="241"/>
    <col min="1284" max="1284" width="11" style="241" customWidth="1"/>
    <col min="1285" max="1285" width="11.85546875" style="241" customWidth="1"/>
    <col min="1286" max="1286" width="8.7109375" style="241"/>
    <col min="1287" max="1287" width="10.42578125" style="241" customWidth="1"/>
    <col min="1288" max="1288" width="9.7109375" style="241" customWidth="1"/>
    <col min="1289" max="1289" width="6.140625" style="241" customWidth="1"/>
    <col min="1290" max="1291" width="8.7109375" style="241"/>
    <col min="1292" max="1292" width="10.140625" style="241" customWidth="1"/>
    <col min="1293" max="1293" width="12.85546875" style="241" customWidth="1"/>
    <col min="1294" max="1294" width="13.28515625" style="241" customWidth="1"/>
    <col min="1295" max="1536" width="8.7109375" style="241"/>
    <col min="1537" max="1537" width="3" style="241" customWidth="1"/>
    <col min="1538" max="1539" width="8.7109375" style="241"/>
    <col min="1540" max="1540" width="11" style="241" customWidth="1"/>
    <col min="1541" max="1541" width="11.85546875" style="241" customWidth="1"/>
    <col min="1542" max="1542" width="8.7109375" style="241"/>
    <col min="1543" max="1543" width="10.42578125" style="241" customWidth="1"/>
    <col min="1544" max="1544" width="9.7109375" style="241" customWidth="1"/>
    <col min="1545" max="1545" width="6.140625" style="241" customWidth="1"/>
    <col min="1546" max="1547" width="8.7109375" style="241"/>
    <col min="1548" max="1548" width="10.140625" style="241" customWidth="1"/>
    <col min="1549" max="1549" width="12.85546875" style="241" customWidth="1"/>
    <col min="1550" max="1550" width="13.28515625" style="241" customWidth="1"/>
    <col min="1551" max="1792" width="8.7109375" style="241"/>
    <col min="1793" max="1793" width="3" style="241" customWidth="1"/>
    <col min="1794" max="1795" width="8.7109375" style="241"/>
    <col min="1796" max="1796" width="11" style="241" customWidth="1"/>
    <col min="1797" max="1797" width="11.85546875" style="241" customWidth="1"/>
    <col min="1798" max="1798" width="8.7109375" style="241"/>
    <col min="1799" max="1799" width="10.42578125" style="241" customWidth="1"/>
    <col min="1800" max="1800" width="9.7109375" style="241" customWidth="1"/>
    <col min="1801" max="1801" width="6.140625" style="241" customWidth="1"/>
    <col min="1802" max="1803" width="8.7109375" style="241"/>
    <col min="1804" max="1804" width="10.140625" style="241" customWidth="1"/>
    <col min="1805" max="1805" width="12.85546875" style="241" customWidth="1"/>
    <col min="1806" max="1806" width="13.28515625" style="241" customWidth="1"/>
    <col min="1807" max="2048" width="8.7109375" style="241"/>
    <col min="2049" max="2049" width="3" style="241" customWidth="1"/>
    <col min="2050" max="2051" width="8.7109375" style="241"/>
    <col min="2052" max="2052" width="11" style="241" customWidth="1"/>
    <col min="2053" max="2053" width="11.85546875" style="241" customWidth="1"/>
    <col min="2054" max="2054" width="8.7109375" style="241"/>
    <col min="2055" max="2055" width="10.42578125" style="241" customWidth="1"/>
    <col min="2056" max="2056" width="9.7109375" style="241" customWidth="1"/>
    <col min="2057" max="2057" width="6.140625" style="241" customWidth="1"/>
    <col min="2058" max="2059" width="8.7109375" style="241"/>
    <col min="2060" max="2060" width="10.140625" style="241" customWidth="1"/>
    <col min="2061" max="2061" width="12.85546875" style="241" customWidth="1"/>
    <col min="2062" max="2062" width="13.28515625" style="241" customWidth="1"/>
    <col min="2063" max="2304" width="8.7109375" style="241"/>
    <col min="2305" max="2305" width="3" style="241" customWidth="1"/>
    <col min="2306" max="2307" width="8.7109375" style="241"/>
    <col min="2308" max="2308" width="11" style="241" customWidth="1"/>
    <col min="2309" max="2309" width="11.85546875" style="241" customWidth="1"/>
    <col min="2310" max="2310" width="8.7109375" style="241"/>
    <col min="2311" max="2311" width="10.42578125" style="241" customWidth="1"/>
    <col min="2312" max="2312" width="9.7109375" style="241" customWidth="1"/>
    <col min="2313" max="2313" width="6.140625" style="241" customWidth="1"/>
    <col min="2314" max="2315" width="8.7109375" style="241"/>
    <col min="2316" max="2316" width="10.140625" style="241" customWidth="1"/>
    <col min="2317" max="2317" width="12.85546875" style="241" customWidth="1"/>
    <col min="2318" max="2318" width="13.28515625" style="241" customWidth="1"/>
    <col min="2319" max="2560" width="8.7109375" style="241"/>
    <col min="2561" max="2561" width="3" style="241" customWidth="1"/>
    <col min="2562" max="2563" width="8.7109375" style="241"/>
    <col min="2564" max="2564" width="11" style="241" customWidth="1"/>
    <col min="2565" max="2565" width="11.85546875" style="241" customWidth="1"/>
    <col min="2566" max="2566" width="8.7109375" style="241"/>
    <col min="2567" max="2567" width="10.42578125" style="241" customWidth="1"/>
    <col min="2568" max="2568" width="9.7109375" style="241" customWidth="1"/>
    <col min="2569" max="2569" width="6.140625" style="241" customWidth="1"/>
    <col min="2570" max="2571" width="8.7109375" style="241"/>
    <col min="2572" max="2572" width="10.140625" style="241" customWidth="1"/>
    <col min="2573" max="2573" width="12.85546875" style="241" customWidth="1"/>
    <col min="2574" max="2574" width="13.28515625" style="241" customWidth="1"/>
    <col min="2575" max="2816" width="8.7109375" style="241"/>
    <col min="2817" max="2817" width="3" style="241" customWidth="1"/>
    <col min="2818" max="2819" width="8.7109375" style="241"/>
    <col min="2820" max="2820" width="11" style="241" customWidth="1"/>
    <col min="2821" max="2821" width="11.85546875" style="241" customWidth="1"/>
    <col min="2822" max="2822" width="8.7109375" style="241"/>
    <col min="2823" max="2823" width="10.42578125" style="241" customWidth="1"/>
    <col min="2824" max="2824" width="9.7109375" style="241" customWidth="1"/>
    <col min="2825" max="2825" width="6.140625" style="241" customWidth="1"/>
    <col min="2826" max="2827" width="8.7109375" style="241"/>
    <col min="2828" max="2828" width="10.140625" style="241" customWidth="1"/>
    <col min="2829" max="2829" width="12.85546875" style="241" customWidth="1"/>
    <col min="2830" max="2830" width="13.28515625" style="241" customWidth="1"/>
    <col min="2831" max="3072" width="8.7109375" style="241"/>
    <col min="3073" max="3073" width="3" style="241" customWidth="1"/>
    <col min="3074" max="3075" width="8.7109375" style="241"/>
    <col min="3076" max="3076" width="11" style="241" customWidth="1"/>
    <col min="3077" max="3077" width="11.85546875" style="241" customWidth="1"/>
    <col min="3078" max="3078" width="8.7109375" style="241"/>
    <col min="3079" max="3079" width="10.42578125" style="241" customWidth="1"/>
    <col min="3080" max="3080" width="9.7109375" style="241" customWidth="1"/>
    <col min="3081" max="3081" width="6.140625" style="241" customWidth="1"/>
    <col min="3082" max="3083" width="8.7109375" style="241"/>
    <col min="3084" max="3084" width="10.140625" style="241" customWidth="1"/>
    <col min="3085" max="3085" width="12.85546875" style="241" customWidth="1"/>
    <col min="3086" max="3086" width="13.28515625" style="241" customWidth="1"/>
    <col min="3087" max="3328" width="8.7109375" style="241"/>
    <col min="3329" max="3329" width="3" style="241" customWidth="1"/>
    <col min="3330" max="3331" width="8.7109375" style="241"/>
    <col min="3332" max="3332" width="11" style="241" customWidth="1"/>
    <col min="3333" max="3333" width="11.85546875" style="241" customWidth="1"/>
    <col min="3334" max="3334" width="8.7109375" style="241"/>
    <col min="3335" max="3335" width="10.42578125" style="241" customWidth="1"/>
    <col min="3336" max="3336" width="9.7109375" style="241" customWidth="1"/>
    <col min="3337" max="3337" width="6.140625" style="241" customWidth="1"/>
    <col min="3338" max="3339" width="8.7109375" style="241"/>
    <col min="3340" max="3340" width="10.140625" style="241" customWidth="1"/>
    <col min="3341" max="3341" width="12.85546875" style="241" customWidth="1"/>
    <col min="3342" max="3342" width="13.28515625" style="241" customWidth="1"/>
    <col min="3343" max="3584" width="8.7109375" style="241"/>
    <col min="3585" max="3585" width="3" style="241" customWidth="1"/>
    <col min="3586" max="3587" width="8.7109375" style="241"/>
    <col min="3588" max="3588" width="11" style="241" customWidth="1"/>
    <col min="3589" max="3589" width="11.85546875" style="241" customWidth="1"/>
    <col min="3590" max="3590" width="8.7109375" style="241"/>
    <col min="3591" max="3591" width="10.42578125" style="241" customWidth="1"/>
    <col min="3592" max="3592" width="9.7109375" style="241" customWidth="1"/>
    <col min="3593" max="3593" width="6.140625" style="241" customWidth="1"/>
    <col min="3594" max="3595" width="8.7109375" style="241"/>
    <col min="3596" max="3596" width="10.140625" style="241" customWidth="1"/>
    <col min="3597" max="3597" width="12.85546875" style="241" customWidth="1"/>
    <col min="3598" max="3598" width="13.28515625" style="241" customWidth="1"/>
    <col min="3599" max="3840" width="8.7109375" style="241"/>
    <col min="3841" max="3841" width="3" style="241" customWidth="1"/>
    <col min="3842" max="3843" width="8.7109375" style="241"/>
    <col min="3844" max="3844" width="11" style="241" customWidth="1"/>
    <col min="3845" max="3845" width="11.85546875" style="241" customWidth="1"/>
    <col min="3846" max="3846" width="8.7109375" style="241"/>
    <col min="3847" max="3847" width="10.42578125" style="241" customWidth="1"/>
    <col min="3848" max="3848" width="9.7109375" style="241" customWidth="1"/>
    <col min="3849" max="3849" width="6.140625" style="241" customWidth="1"/>
    <col min="3850" max="3851" width="8.7109375" style="241"/>
    <col min="3852" max="3852" width="10.140625" style="241" customWidth="1"/>
    <col min="3853" max="3853" width="12.85546875" style="241" customWidth="1"/>
    <col min="3854" max="3854" width="13.28515625" style="241" customWidth="1"/>
    <col min="3855" max="4096" width="8.7109375" style="241"/>
    <col min="4097" max="4097" width="3" style="241" customWidth="1"/>
    <col min="4098" max="4099" width="8.7109375" style="241"/>
    <col min="4100" max="4100" width="11" style="241" customWidth="1"/>
    <col min="4101" max="4101" width="11.85546875" style="241" customWidth="1"/>
    <col min="4102" max="4102" width="8.7109375" style="241"/>
    <col min="4103" max="4103" width="10.42578125" style="241" customWidth="1"/>
    <col min="4104" max="4104" width="9.7109375" style="241" customWidth="1"/>
    <col min="4105" max="4105" width="6.140625" style="241" customWidth="1"/>
    <col min="4106" max="4107" width="8.7109375" style="241"/>
    <col min="4108" max="4108" width="10.140625" style="241" customWidth="1"/>
    <col min="4109" max="4109" width="12.85546875" style="241" customWidth="1"/>
    <col min="4110" max="4110" width="13.28515625" style="241" customWidth="1"/>
    <col min="4111" max="4352" width="8.7109375" style="241"/>
    <col min="4353" max="4353" width="3" style="241" customWidth="1"/>
    <col min="4354" max="4355" width="8.7109375" style="241"/>
    <col min="4356" max="4356" width="11" style="241" customWidth="1"/>
    <col min="4357" max="4357" width="11.85546875" style="241" customWidth="1"/>
    <col min="4358" max="4358" width="8.7109375" style="241"/>
    <col min="4359" max="4359" width="10.42578125" style="241" customWidth="1"/>
    <col min="4360" max="4360" width="9.7109375" style="241" customWidth="1"/>
    <col min="4361" max="4361" width="6.140625" style="241" customWidth="1"/>
    <col min="4362" max="4363" width="8.7109375" style="241"/>
    <col min="4364" max="4364" width="10.140625" style="241" customWidth="1"/>
    <col min="4365" max="4365" width="12.85546875" style="241" customWidth="1"/>
    <col min="4366" max="4366" width="13.28515625" style="241" customWidth="1"/>
    <col min="4367" max="4608" width="8.7109375" style="241"/>
    <col min="4609" max="4609" width="3" style="241" customWidth="1"/>
    <col min="4610" max="4611" width="8.7109375" style="241"/>
    <col min="4612" max="4612" width="11" style="241" customWidth="1"/>
    <col min="4613" max="4613" width="11.85546875" style="241" customWidth="1"/>
    <col min="4614" max="4614" width="8.7109375" style="241"/>
    <col min="4615" max="4615" width="10.42578125" style="241" customWidth="1"/>
    <col min="4616" max="4616" width="9.7109375" style="241" customWidth="1"/>
    <col min="4617" max="4617" width="6.140625" style="241" customWidth="1"/>
    <col min="4618" max="4619" width="8.7109375" style="241"/>
    <col min="4620" max="4620" width="10.140625" style="241" customWidth="1"/>
    <col min="4621" max="4621" width="12.85546875" style="241" customWidth="1"/>
    <col min="4622" max="4622" width="13.28515625" style="241" customWidth="1"/>
    <col min="4623" max="4864" width="8.7109375" style="241"/>
    <col min="4865" max="4865" width="3" style="241" customWidth="1"/>
    <col min="4866" max="4867" width="8.7109375" style="241"/>
    <col min="4868" max="4868" width="11" style="241" customWidth="1"/>
    <col min="4869" max="4869" width="11.85546875" style="241" customWidth="1"/>
    <col min="4870" max="4870" width="8.7109375" style="241"/>
    <col min="4871" max="4871" width="10.42578125" style="241" customWidth="1"/>
    <col min="4872" max="4872" width="9.7109375" style="241" customWidth="1"/>
    <col min="4873" max="4873" width="6.140625" style="241" customWidth="1"/>
    <col min="4874" max="4875" width="8.7109375" style="241"/>
    <col min="4876" max="4876" width="10.140625" style="241" customWidth="1"/>
    <col min="4877" max="4877" width="12.85546875" style="241" customWidth="1"/>
    <col min="4878" max="4878" width="13.28515625" style="241" customWidth="1"/>
    <col min="4879" max="5120" width="8.7109375" style="241"/>
    <col min="5121" max="5121" width="3" style="241" customWidth="1"/>
    <col min="5122" max="5123" width="8.7109375" style="241"/>
    <col min="5124" max="5124" width="11" style="241" customWidth="1"/>
    <col min="5125" max="5125" width="11.85546875" style="241" customWidth="1"/>
    <col min="5126" max="5126" width="8.7109375" style="241"/>
    <col min="5127" max="5127" width="10.42578125" style="241" customWidth="1"/>
    <col min="5128" max="5128" width="9.7109375" style="241" customWidth="1"/>
    <col min="5129" max="5129" width="6.140625" style="241" customWidth="1"/>
    <col min="5130" max="5131" width="8.7109375" style="241"/>
    <col min="5132" max="5132" width="10.140625" style="241" customWidth="1"/>
    <col min="5133" max="5133" width="12.85546875" style="241" customWidth="1"/>
    <col min="5134" max="5134" width="13.28515625" style="241" customWidth="1"/>
    <col min="5135" max="5376" width="8.7109375" style="241"/>
    <col min="5377" max="5377" width="3" style="241" customWidth="1"/>
    <col min="5378" max="5379" width="8.7109375" style="241"/>
    <col min="5380" max="5380" width="11" style="241" customWidth="1"/>
    <col min="5381" max="5381" width="11.85546875" style="241" customWidth="1"/>
    <col min="5382" max="5382" width="8.7109375" style="241"/>
    <col min="5383" max="5383" width="10.42578125" style="241" customWidth="1"/>
    <col min="5384" max="5384" width="9.7109375" style="241" customWidth="1"/>
    <col min="5385" max="5385" width="6.140625" style="241" customWidth="1"/>
    <col min="5386" max="5387" width="8.7109375" style="241"/>
    <col min="5388" max="5388" width="10.140625" style="241" customWidth="1"/>
    <col min="5389" max="5389" width="12.85546875" style="241" customWidth="1"/>
    <col min="5390" max="5390" width="13.28515625" style="241" customWidth="1"/>
    <col min="5391" max="5632" width="8.7109375" style="241"/>
    <col min="5633" max="5633" width="3" style="241" customWidth="1"/>
    <col min="5634" max="5635" width="8.7109375" style="241"/>
    <col min="5636" max="5636" width="11" style="241" customWidth="1"/>
    <col min="5637" max="5637" width="11.85546875" style="241" customWidth="1"/>
    <col min="5638" max="5638" width="8.7109375" style="241"/>
    <col min="5639" max="5639" width="10.42578125" style="241" customWidth="1"/>
    <col min="5640" max="5640" width="9.7109375" style="241" customWidth="1"/>
    <col min="5641" max="5641" width="6.140625" style="241" customWidth="1"/>
    <col min="5642" max="5643" width="8.7109375" style="241"/>
    <col min="5644" max="5644" width="10.140625" style="241" customWidth="1"/>
    <col min="5645" max="5645" width="12.85546875" style="241" customWidth="1"/>
    <col min="5646" max="5646" width="13.28515625" style="241" customWidth="1"/>
    <col min="5647" max="5888" width="8.7109375" style="241"/>
    <col min="5889" max="5889" width="3" style="241" customWidth="1"/>
    <col min="5890" max="5891" width="8.7109375" style="241"/>
    <col min="5892" max="5892" width="11" style="241" customWidth="1"/>
    <col min="5893" max="5893" width="11.85546875" style="241" customWidth="1"/>
    <col min="5894" max="5894" width="8.7109375" style="241"/>
    <col min="5895" max="5895" width="10.42578125" style="241" customWidth="1"/>
    <col min="5896" max="5896" width="9.7109375" style="241" customWidth="1"/>
    <col min="5897" max="5897" width="6.140625" style="241" customWidth="1"/>
    <col min="5898" max="5899" width="8.7109375" style="241"/>
    <col min="5900" max="5900" width="10.140625" style="241" customWidth="1"/>
    <col min="5901" max="5901" width="12.85546875" style="241" customWidth="1"/>
    <col min="5902" max="5902" width="13.28515625" style="241" customWidth="1"/>
    <col min="5903" max="6144" width="8.7109375" style="241"/>
    <col min="6145" max="6145" width="3" style="241" customWidth="1"/>
    <col min="6146" max="6147" width="8.7109375" style="241"/>
    <col min="6148" max="6148" width="11" style="241" customWidth="1"/>
    <col min="6149" max="6149" width="11.85546875" style="241" customWidth="1"/>
    <col min="6150" max="6150" width="8.7109375" style="241"/>
    <col min="6151" max="6151" width="10.42578125" style="241" customWidth="1"/>
    <col min="6152" max="6152" width="9.7109375" style="241" customWidth="1"/>
    <col min="6153" max="6153" width="6.140625" style="241" customWidth="1"/>
    <col min="6154" max="6155" width="8.7109375" style="241"/>
    <col min="6156" max="6156" width="10.140625" style="241" customWidth="1"/>
    <col min="6157" max="6157" width="12.85546875" style="241" customWidth="1"/>
    <col min="6158" max="6158" width="13.28515625" style="241" customWidth="1"/>
    <col min="6159" max="6400" width="8.7109375" style="241"/>
    <col min="6401" max="6401" width="3" style="241" customWidth="1"/>
    <col min="6402" max="6403" width="8.7109375" style="241"/>
    <col min="6404" max="6404" width="11" style="241" customWidth="1"/>
    <col min="6405" max="6405" width="11.85546875" style="241" customWidth="1"/>
    <col min="6406" max="6406" width="8.7109375" style="241"/>
    <col min="6407" max="6407" width="10.42578125" style="241" customWidth="1"/>
    <col min="6408" max="6408" width="9.7109375" style="241" customWidth="1"/>
    <col min="6409" max="6409" width="6.140625" style="241" customWidth="1"/>
    <col min="6410" max="6411" width="8.7109375" style="241"/>
    <col min="6412" max="6412" width="10.140625" style="241" customWidth="1"/>
    <col min="6413" max="6413" width="12.85546875" style="241" customWidth="1"/>
    <col min="6414" max="6414" width="13.28515625" style="241" customWidth="1"/>
    <col min="6415" max="6656" width="8.7109375" style="241"/>
    <col min="6657" max="6657" width="3" style="241" customWidth="1"/>
    <col min="6658" max="6659" width="8.7109375" style="241"/>
    <col min="6660" max="6660" width="11" style="241" customWidth="1"/>
    <col min="6661" max="6661" width="11.85546875" style="241" customWidth="1"/>
    <col min="6662" max="6662" width="8.7109375" style="241"/>
    <col min="6663" max="6663" width="10.42578125" style="241" customWidth="1"/>
    <col min="6664" max="6664" width="9.7109375" style="241" customWidth="1"/>
    <col min="6665" max="6665" width="6.140625" style="241" customWidth="1"/>
    <col min="6666" max="6667" width="8.7109375" style="241"/>
    <col min="6668" max="6668" width="10.140625" style="241" customWidth="1"/>
    <col min="6669" max="6669" width="12.85546875" style="241" customWidth="1"/>
    <col min="6670" max="6670" width="13.28515625" style="241" customWidth="1"/>
    <col min="6671" max="6912" width="8.7109375" style="241"/>
    <col min="6913" max="6913" width="3" style="241" customWidth="1"/>
    <col min="6914" max="6915" width="8.7109375" style="241"/>
    <col min="6916" max="6916" width="11" style="241" customWidth="1"/>
    <col min="6917" max="6917" width="11.85546875" style="241" customWidth="1"/>
    <col min="6918" max="6918" width="8.7109375" style="241"/>
    <col min="6919" max="6919" width="10.42578125" style="241" customWidth="1"/>
    <col min="6920" max="6920" width="9.7109375" style="241" customWidth="1"/>
    <col min="6921" max="6921" width="6.140625" style="241" customWidth="1"/>
    <col min="6922" max="6923" width="8.7109375" style="241"/>
    <col min="6924" max="6924" width="10.140625" style="241" customWidth="1"/>
    <col min="6925" max="6925" width="12.85546875" style="241" customWidth="1"/>
    <col min="6926" max="6926" width="13.28515625" style="241" customWidth="1"/>
    <col min="6927" max="7168" width="8.7109375" style="241"/>
    <col min="7169" max="7169" width="3" style="241" customWidth="1"/>
    <col min="7170" max="7171" width="8.7109375" style="241"/>
    <col min="7172" max="7172" width="11" style="241" customWidth="1"/>
    <col min="7173" max="7173" width="11.85546875" style="241" customWidth="1"/>
    <col min="7174" max="7174" width="8.7109375" style="241"/>
    <col min="7175" max="7175" width="10.42578125" style="241" customWidth="1"/>
    <col min="7176" max="7176" width="9.7109375" style="241" customWidth="1"/>
    <col min="7177" max="7177" width="6.140625" style="241" customWidth="1"/>
    <col min="7178" max="7179" width="8.7109375" style="241"/>
    <col min="7180" max="7180" width="10.140625" style="241" customWidth="1"/>
    <col min="7181" max="7181" width="12.85546875" style="241" customWidth="1"/>
    <col min="7182" max="7182" width="13.28515625" style="241" customWidth="1"/>
    <col min="7183" max="7424" width="8.7109375" style="241"/>
    <col min="7425" max="7425" width="3" style="241" customWidth="1"/>
    <col min="7426" max="7427" width="8.7109375" style="241"/>
    <col min="7428" max="7428" width="11" style="241" customWidth="1"/>
    <col min="7429" max="7429" width="11.85546875" style="241" customWidth="1"/>
    <col min="7430" max="7430" width="8.7109375" style="241"/>
    <col min="7431" max="7431" width="10.42578125" style="241" customWidth="1"/>
    <col min="7432" max="7432" width="9.7109375" style="241" customWidth="1"/>
    <col min="7433" max="7433" width="6.140625" style="241" customWidth="1"/>
    <col min="7434" max="7435" width="8.7109375" style="241"/>
    <col min="7436" max="7436" width="10.140625" style="241" customWidth="1"/>
    <col min="7437" max="7437" width="12.85546875" style="241" customWidth="1"/>
    <col min="7438" max="7438" width="13.28515625" style="241" customWidth="1"/>
    <col min="7439" max="7680" width="8.7109375" style="241"/>
    <col min="7681" max="7681" width="3" style="241" customWidth="1"/>
    <col min="7682" max="7683" width="8.7109375" style="241"/>
    <col min="7684" max="7684" width="11" style="241" customWidth="1"/>
    <col min="7685" max="7685" width="11.85546875" style="241" customWidth="1"/>
    <col min="7686" max="7686" width="8.7109375" style="241"/>
    <col min="7687" max="7687" width="10.42578125" style="241" customWidth="1"/>
    <col min="7688" max="7688" width="9.7109375" style="241" customWidth="1"/>
    <col min="7689" max="7689" width="6.140625" style="241" customWidth="1"/>
    <col min="7690" max="7691" width="8.7109375" style="241"/>
    <col min="7692" max="7692" width="10.140625" style="241" customWidth="1"/>
    <col min="7693" max="7693" width="12.85546875" style="241" customWidth="1"/>
    <col min="7694" max="7694" width="13.28515625" style="241" customWidth="1"/>
    <col min="7695" max="7936" width="8.7109375" style="241"/>
    <col min="7937" max="7937" width="3" style="241" customWidth="1"/>
    <col min="7938" max="7939" width="8.7109375" style="241"/>
    <col min="7940" max="7940" width="11" style="241" customWidth="1"/>
    <col min="7941" max="7941" width="11.85546875" style="241" customWidth="1"/>
    <col min="7942" max="7942" width="8.7109375" style="241"/>
    <col min="7943" max="7943" width="10.42578125" style="241" customWidth="1"/>
    <col min="7944" max="7944" width="9.7109375" style="241" customWidth="1"/>
    <col min="7945" max="7945" width="6.140625" style="241" customWidth="1"/>
    <col min="7946" max="7947" width="8.7109375" style="241"/>
    <col min="7948" max="7948" width="10.140625" style="241" customWidth="1"/>
    <col min="7949" max="7949" width="12.85546875" style="241" customWidth="1"/>
    <col min="7950" max="7950" width="13.28515625" style="241" customWidth="1"/>
    <col min="7951" max="8192" width="8.7109375" style="241"/>
    <col min="8193" max="8193" width="3" style="241" customWidth="1"/>
    <col min="8194" max="8195" width="8.7109375" style="241"/>
    <col min="8196" max="8196" width="11" style="241" customWidth="1"/>
    <col min="8197" max="8197" width="11.85546875" style="241" customWidth="1"/>
    <col min="8198" max="8198" width="8.7109375" style="241"/>
    <col min="8199" max="8199" width="10.42578125" style="241" customWidth="1"/>
    <col min="8200" max="8200" width="9.7109375" style="241" customWidth="1"/>
    <col min="8201" max="8201" width="6.140625" style="241" customWidth="1"/>
    <col min="8202" max="8203" width="8.7109375" style="241"/>
    <col min="8204" max="8204" width="10.140625" style="241" customWidth="1"/>
    <col min="8205" max="8205" width="12.85546875" style="241" customWidth="1"/>
    <col min="8206" max="8206" width="13.28515625" style="241" customWidth="1"/>
    <col min="8207" max="8448" width="8.7109375" style="241"/>
    <col min="8449" max="8449" width="3" style="241" customWidth="1"/>
    <col min="8450" max="8451" width="8.7109375" style="241"/>
    <col min="8452" max="8452" width="11" style="241" customWidth="1"/>
    <col min="8453" max="8453" width="11.85546875" style="241" customWidth="1"/>
    <col min="8454" max="8454" width="8.7109375" style="241"/>
    <col min="8455" max="8455" width="10.42578125" style="241" customWidth="1"/>
    <col min="8456" max="8456" width="9.7109375" style="241" customWidth="1"/>
    <col min="8457" max="8457" width="6.140625" style="241" customWidth="1"/>
    <col min="8458" max="8459" width="8.7109375" style="241"/>
    <col min="8460" max="8460" width="10.140625" style="241" customWidth="1"/>
    <col min="8461" max="8461" width="12.85546875" style="241" customWidth="1"/>
    <col min="8462" max="8462" width="13.28515625" style="241" customWidth="1"/>
    <col min="8463" max="8704" width="8.7109375" style="241"/>
    <col min="8705" max="8705" width="3" style="241" customWidth="1"/>
    <col min="8706" max="8707" width="8.7109375" style="241"/>
    <col min="8708" max="8708" width="11" style="241" customWidth="1"/>
    <col min="8709" max="8709" width="11.85546875" style="241" customWidth="1"/>
    <col min="8710" max="8710" width="8.7109375" style="241"/>
    <col min="8711" max="8711" width="10.42578125" style="241" customWidth="1"/>
    <col min="8712" max="8712" width="9.7109375" style="241" customWidth="1"/>
    <col min="8713" max="8713" width="6.140625" style="241" customWidth="1"/>
    <col min="8714" max="8715" width="8.7109375" style="241"/>
    <col min="8716" max="8716" width="10.140625" style="241" customWidth="1"/>
    <col min="8717" max="8717" width="12.85546875" style="241" customWidth="1"/>
    <col min="8718" max="8718" width="13.28515625" style="241" customWidth="1"/>
    <col min="8719" max="8960" width="8.7109375" style="241"/>
    <col min="8961" max="8961" width="3" style="241" customWidth="1"/>
    <col min="8962" max="8963" width="8.7109375" style="241"/>
    <col min="8964" max="8964" width="11" style="241" customWidth="1"/>
    <col min="8965" max="8965" width="11.85546875" style="241" customWidth="1"/>
    <col min="8966" max="8966" width="8.7109375" style="241"/>
    <col min="8967" max="8967" width="10.42578125" style="241" customWidth="1"/>
    <col min="8968" max="8968" width="9.7109375" style="241" customWidth="1"/>
    <col min="8969" max="8969" width="6.140625" style="241" customWidth="1"/>
    <col min="8970" max="8971" width="8.7109375" style="241"/>
    <col min="8972" max="8972" width="10.140625" style="241" customWidth="1"/>
    <col min="8973" max="8973" width="12.85546875" style="241" customWidth="1"/>
    <col min="8974" max="8974" width="13.28515625" style="241" customWidth="1"/>
    <col min="8975" max="9216" width="8.7109375" style="241"/>
    <col min="9217" max="9217" width="3" style="241" customWidth="1"/>
    <col min="9218" max="9219" width="8.7109375" style="241"/>
    <col min="9220" max="9220" width="11" style="241" customWidth="1"/>
    <col min="9221" max="9221" width="11.85546875" style="241" customWidth="1"/>
    <col min="9222" max="9222" width="8.7109375" style="241"/>
    <col min="9223" max="9223" width="10.42578125" style="241" customWidth="1"/>
    <col min="9224" max="9224" width="9.7109375" style="241" customWidth="1"/>
    <col min="9225" max="9225" width="6.140625" style="241" customWidth="1"/>
    <col min="9226" max="9227" width="8.7109375" style="241"/>
    <col min="9228" max="9228" width="10.140625" style="241" customWidth="1"/>
    <col min="9229" max="9229" width="12.85546875" style="241" customWidth="1"/>
    <col min="9230" max="9230" width="13.28515625" style="241" customWidth="1"/>
    <col min="9231" max="9472" width="8.7109375" style="241"/>
    <col min="9473" max="9473" width="3" style="241" customWidth="1"/>
    <col min="9474" max="9475" width="8.7109375" style="241"/>
    <col min="9476" max="9476" width="11" style="241" customWidth="1"/>
    <col min="9477" max="9477" width="11.85546875" style="241" customWidth="1"/>
    <col min="9478" max="9478" width="8.7109375" style="241"/>
    <col min="9479" max="9479" width="10.42578125" style="241" customWidth="1"/>
    <col min="9480" max="9480" width="9.7109375" style="241" customWidth="1"/>
    <col min="9481" max="9481" width="6.140625" style="241" customWidth="1"/>
    <col min="9482" max="9483" width="8.7109375" style="241"/>
    <col min="9484" max="9484" width="10.140625" style="241" customWidth="1"/>
    <col min="9485" max="9485" width="12.85546875" style="241" customWidth="1"/>
    <col min="9486" max="9486" width="13.28515625" style="241" customWidth="1"/>
    <col min="9487" max="9728" width="8.7109375" style="241"/>
    <col min="9729" max="9729" width="3" style="241" customWidth="1"/>
    <col min="9730" max="9731" width="8.7109375" style="241"/>
    <col min="9732" max="9732" width="11" style="241" customWidth="1"/>
    <col min="9733" max="9733" width="11.85546875" style="241" customWidth="1"/>
    <col min="9734" max="9734" width="8.7109375" style="241"/>
    <col min="9735" max="9735" width="10.42578125" style="241" customWidth="1"/>
    <col min="9736" max="9736" width="9.7109375" style="241" customWidth="1"/>
    <col min="9737" max="9737" width="6.140625" style="241" customWidth="1"/>
    <col min="9738" max="9739" width="8.7109375" style="241"/>
    <col min="9740" max="9740" width="10.140625" style="241" customWidth="1"/>
    <col min="9741" max="9741" width="12.85546875" style="241" customWidth="1"/>
    <col min="9742" max="9742" width="13.28515625" style="241" customWidth="1"/>
    <col min="9743" max="9984" width="8.7109375" style="241"/>
    <col min="9985" max="9985" width="3" style="241" customWidth="1"/>
    <col min="9986" max="9987" width="8.7109375" style="241"/>
    <col min="9988" max="9988" width="11" style="241" customWidth="1"/>
    <col min="9989" max="9989" width="11.85546875" style="241" customWidth="1"/>
    <col min="9990" max="9990" width="8.7109375" style="241"/>
    <col min="9991" max="9991" width="10.42578125" style="241" customWidth="1"/>
    <col min="9992" max="9992" width="9.7109375" style="241" customWidth="1"/>
    <col min="9993" max="9993" width="6.140625" style="241" customWidth="1"/>
    <col min="9994" max="9995" width="8.7109375" style="241"/>
    <col min="9996" max="9996" width="10.140625" style="241" customWidth="1"/>
    <col min="9997" max="9997" width="12.85546875" style="241" customWidth="1"/>
    <col min="9998" max="9998" width="13.28515625" style="241" customWidth="1"/>
    <col min="9999" max="10240" width="8.7109375" style="241"/>
    <col min="10241" max="10241" width="3" style="241" customWidth="1"/>
    <col min="10242" max="10243" width="8.7109375" style="241"/>
    <col min="10244" max="10244" width="11" style="241" customWidth="1"/>
    <col min="10245" max="10245" width="11.85546875" style="241" customWidth="1"/>
    <col min="10246" max="10246" width="8.7109375" style="241"/>
    <col min="10247" max="10247" width="10.42578125" style="241" customWidth="1"/>
    <col min="10248" max="10248" width="9.7109375" style="241" customWidth="1"/>
    <col min="10249" max="10249" width="6.140625" style="241" customWidth="1"/>
    <col min="10250" max="10251" width="8.7109375" style="241"/>
    <col min="10252" max="10252" width="10.140625" style="241" customWidth="1"/>
    <col min="10253" max="10253" width="12.85546875" style="241" customWidth="1"/>
    <col min="10254" max="10254" width="13.28515625" style="241" customWidth="1"/>
    <col min="10255" max="10496" width="8.7109375" style="241"/>
    <col min="10497" max="10497" width="3" style="241" customWidth="1"/>
    <col min="10498" max="10499" width="8.7109375" style="241"/>
    <col min="10500" max="10500" width="11" style="241" customWidth="1"/>
    <col min="10501" max="10501" width="11.85546875" style="241" customWidth="1"/>
    <col min="10502" max="10502" width="8.7109375" style="241"/>
    <col min="10503" max="10503" width="10.42578125" style="241" customWidth="1"/>
    <col min="10504" max="10504" width="9.7109375" style="241" customWidth="1"/>
    <col min="10505" max="10505" width="6.140625" style="241" customWidth="1"/>
    <col min="10506" max="10507" width="8.7109375" style="241"/>
    <col min="10508" max="10508" width="10.140625" style="241" customWidth="1"/>
    <col min="10509" max="10509" width="12.85546875" style="241" customWidth="1"/>
    <col min="10510" max="10510" width="13.28515625" style="241" customWidth="1"/>
    <col min="10511" max="10752" width="8.7109375" style="241"/>
    <col min="10753" max="10753" width="3" style="241" customWidth="1"/>
    <col min="10754" max="10755" width="8.7109375" style="241"/>
    <col min="10756" max="10756" width="11" style="241" customWidth="1"/>
    <col min="10757" max="10757" width="11.85546875" style="241" customWidth="1"/>
    <col min="10758" max="10758" width="8.7109375" style="241"/>
    <col min="10759" max="10759" width="10.42578125" style="241" customWidth="1"/>
    <col min="10760" max="10760" width="9.7109375" style="241" customWidth="1"/>
    <col min="10761" max="10761" width="6.140625" style="241" customWidth="1"/>
    <col min="10762" max="10763" width="8.7109375" style="241"/>
    <col min="10764" max="10764" width="10.140625" style="241" customWidth="1"/>
    <col min="10765" max="10765" width="12.85546875" style="241" customWidth="1"/>
    <col min="10766" max="10766" width="13.28515625" style="241" customWidth="1"/>
    <col min="10767" max="11008" width="8.7109375" style="241"/>
    <col min="11009" max="11009" width="3" style="241" customWidth="1"/>
    <col min="11010" max="11011" width="8.7109375" style="241"/>
    <col min="11012" max="11012" width="11" style="241" customWidth="1"/>
    <col min="11013" max="11013" width="11.85546875" style="241" customWidth="1"/>
    <col min="11014" max="11014" width="8.7109375" style="241"/>
    <col min="11015" max="11015" width="10.42578125" style="241" customWidth="1"/>
    <col min="11016" max="11016" width="9.7109375" style="241" customWidth="1"/>
    <col min="11017" max="11017" width="6.140625" style="241" customWidth="1"/>
    <col min="11018" max="11019" width="8.7109375" style="241"/>
    <col min="11020" max="11020" width="10.140625" style="241" customWidth="1"/>
    <col min="11021" max="11021" width="12.85546875" style="241" customWidth="1"/>
    <col min="11022" max="11022" width="13.28515625" style="241" customWidth="1"/>
    <col min="11023" max="11264" width="8.7109375" style="241"/>
    <col min="11265" max="11265" width="3" style="241" customWidth="1"/>
    <col min="11266" max="11267" width="8.7109375" style="241"/>
    <col min="11268" max="11268" width="11" style="241" customWidth="1"/>
    <col min="11269" max="11269" width="11.85546875" style="241" customWidth="1"/>
    <col min="11270" max="11270" width="8.7109375" style="241"/>
    <col min="11271" max="11271" width="10.42578125" style="241" customWidth="1"/>
    <col min="11272" max="11272" width="9.7109375" style="241" customWidth="1"/>
    <col min="11273" max="11273" width="6.140625" style="241" customWidth="1"/>
    <col min="11274" max="11275" width="8.7109375" style="241"/>
    <col min="11276" max="11276" width="10.140625" style="241" customWidth="1"/>
    <col min="11277" max="11277" width="12.85546875" style="241" customWidth="1"/>
    <col min="11278" max="11278" width="13.28515625" style="241" customWidth="1"/>
    <col min="11279" max="11520" width="8.7109375" style="241"/>
    <col min="11521" max="11521" width="3" style="241" customWidth="1"/>
    <col min="11522" max="11523" width="8.7109375" style="241"/>
    <col min="11524" max="11524" width="11" style="241" customWidth="1"/>
    <col min="11525" max="11525" width="11.85546875" style="241" customWidth="1"/>
    <col min="11526" max="11526" width="8.7109375" style="241"/>
    <col min="11527" max="11527" width="10.42578125" style="241" customWidth="1"/>
    <col min="11528" max="11528" width="9.7109375" style="241" customWidth="1"/>
    <col min="11529" max="11529" width="6.140625" style="241" customWidth="1"/>
    <col min="11530" max="11531" width="8.7109375" style="241"/>
    <col min="11532" max="11532" width="10.140625" style="241" customWidth="1"/>
    <col min="11533" max="11533" width="12.85546875" style="241" customWidth="1"/>
    <col min="11534" max="11534" width="13.28515625" style="241" customWidth="1"/>
    <col min="11535" max="11776" width="8.7109375" style="241"/>
    <col min="11777" max="11777" width="3" style="241" customWidth="1"/>
    <col min="11778" max="11779" width="8.7109375" style="241"/>
    <col min="11780" max="11780" width="11" style="241" customWidth="1"/>
    <col min="11781" max="11781" width="11.85546875" style="241" customWidth="1"/>
    <col min="11782" max="11782" width="8.7109375" style="241"/>
    <col min="11783" max="11783" width="10.42578125" style="241" customWidth="1"/>
    <col min="11784" max="11784" width="9.7109375" style="241" customWidth="1"/>
    <col min="11785" max="11785" width="6.140625" style="241" customWidth="1"/>
    <col min="11786" max="11787" width="8.7109375" style="241"/>
    <col min="11788" max="11788" width="10.140625" style="241" customWidth="1"/>
    <col min="11789" max="11789" width="12.85546875" style="241" customWidth="1"/>
    <col min="11790" max="11790" width="13.28515625" style="241" customWidth="1"/>
    <col min="11791" max="12032" width="8.7109375" style="241"/>
    <col min="12033" max="12033" width="3" style="241" customWidth="1"/>
    <col min="12034" max="12035" width="8.7109375" style="241"/>
    <col min="12036" max="12036" width="11" style="241" customWidth="1"/>
    <col min="12037" max="12037" width="11.85546875" style="241" customWidth="1"/>
    <col min="12038" max="12038" width="8.7109375" style="241"/>
    <col min="12039" max="12039" width="10.42578125" style="241" customWidth="1"/>
    <col min="12040" max="12040" width="9.7109375" style="241" customWidth="1"/>
    <col min="12041" max="12041" width="6.140625" style="241" customWidth="1"/>
    <col min="12042" max="12043" width="8.7109375" style="241"/>
    <col min="12044" max="12044" width="10.140625" style="241" customWidth="1"/>
    <col min="12045" max="12045" width="12.85546875" style="241" customWidth="1"/>
    <col min="12046" max="12046" width="13.28515625" style="241" customWidth="1"/>
    <col min="12047" max="12288" width="8.7109375" style="241"/>
    <col min="12289" max="12289" width="3" style="241" customWidth="1"/>
    <col min="12290" max="12291" width="8.7109375" style="241"/>
    <col min="12292" max="12292" width="11" style="241" customWidth="1"/>
    <col min="12293" max="12293" width="11.85546875" style="241" customWidth="1"/>
    <col min="12294" max="12294" width="8.7109375" style="241"/>
    <col min="12295" max="12295" width="10.42578125" style="241" customWidth="1"/>
    <col min="12296" max="12296" width="9.7109375" style="241" customWidth="1"/>
    <col min="12297" max="12297" width="6.140625" style="241" customWidth="1"/>
    <col min="12298" max="12299" width="8.7109375" style="241"/>
    <col min="12300" max="12300" width="10.140625" style="241" customWidth="1"/>
    <col min="12301" max="12301" width="12.85546875" style="241" customWidth="1"/>
    <col min="12302" max="12302" width="13.28515625" style="241" customWidth="1"/>
    <col min="12303" max="12544" width="8.7109375" style="241"/>
    <col min="12545" max="12545" width="3" style="241" customWidth="1"/>
    <col min="12546" max="12547" width="8.7109375" style="241"/>
    <col min="12548" max="12548" width="11" style="241" customWidth="1"/>
    <col min="12549" max="12549" width="11.85546875" style="241" customWidth="1"/>
    <col min="12550" max="12550" width="8.7109375" style="241"/>
    <col min="12551" max="12551" width="10.42578125" style="241" customWidth="1"/>
    <col min="12552" max="12552" width="9.7109375" style="241" customWidth="1"/>
    <col min="12553" max="12553" width="6.140625" style="241" customWidth="1"/>
    <col min="12554" max="12555" width="8.7109375" style="241"/>
    <col min="12556" max="12556" width="10.140625" style="241" customWidth="1"/>
    <col min="12557" max="12557" width="12.85546875" style="241" customWidth="1"/>
    <col min="12558" max="12558" width="13.28515625" style="241" customWidth="1"/>
    <col min="12559" max="12800" width="8.7109375" style="241"/>
    <col min="12801" max="12801" width="3" style="241" customWidth="1"/>
    <col min="12802" max="12803" width="8.7109375" style="241"/>
    <col min="12804" max="12804" width="11" style="241" customWidth="1"/>
    <col min="12805" max="12805" width="11.85546875" style="241" customWidth="1"/>
    <col min="12806" max="12806" width="8.7109375" style="241"/>
    <col min="12807" max="12807" width="10.42578125" style="241" customWidth="1"/>
    <col min="12808" max="12808" width="9.7109375" style="241" customWidth="1"/>
    <col min="12809" max="12809" width="6.140625" style="241" customWidth="1"/>
    <col min="12810" max="12811" width="8.7109375" style="241"/>
    <col min="12812" max="12812" width="10.140625" style="241" customWidth="1"/>
    <col min="12813" max="12813" width="12.85546875" style="241" customWidth="1"/>
    <col min="12814" max="12814" width="13.28515625" style="241" customWidth="1"/>
    <col min="12815" max="13056" width="8.7109375" style="241"/>
    <col min="13057" max="13057" width="3" style="241" customWidth="1"/>
    <col min="13058" max="13059" width="8.7109375" style="241"/>
    <col min="13060" max="13060" width="11" style="241" customWidth="1"/>
    <col min="13061" max="13061" width="11.85546875" style="241" customWidth="1"/>
    <col min="13062" max="13062" width="8.7109375" style="241"/>
    <col min="13063" max="13063" width="10.42578125" style="241" customWidth="1"/>
    <col min="13064" max="13064" width="9.7109375" style="241" customWidth="1"/>
    <col min="13065" max="13065" width="6.140625" style="241" customWidth="1"/>
    <col min="13066" max="13067" width="8.7109375" style="241"/>
    <col min="13068" max="13068" width="10.140625" style="241" customWidth="1"/>
    <col min="13069" max="13069" width="12.85546875" style="241" customWidth="1"/>
    <col min="13070" max="13070" width="13.28515625" style="241" customWidth="1"/>
    <col min="13071" max="13312" width="8.7109375" style="241"/>
    <col min="13313" max="13313" width="3" style="241" customWidth="1"/>
    <col min="13314" max="13315" width="8.7109375" style="241"/>
    <col min="13316" max="13316" width="11" style="241" customWidth="1"/>
    <col min="13317" max="13317" width="11.85546875" style="241" customWidth="1"/>
    <col min="13318" max="13318" width="8.7109375" style="241"/>
    <col min="13319" max="13319" width="10.42578125" style="241" customWidth="1"/>
    <col min="13320" max="13320" width="9.7109375" style="241" customWidth="1"/>
    <col min="13321" max="13321" width="6.140625" style="241" customWidth="1"/>
    <col min="13322" max="13323" width="8.7109375" style="241"/>
    <col min="13324" max="13324" width="10.140625" style="241" customWidth="1"/>
    <col min="13325" max="13325" width="12.85546875" style="241" customWidth="1"/>
    <col min="13326" max="13326" width="13.28515625" style="241" customWidth="1"/>
    <col min="13327" max="13568" width="8.7109375" style="241"/>
    <col min="13569" max="13569" width="3" style="241" customWidth="1"/>
    <col min="13570" max="13571" width="8.7109375" style="241"/>
    <col min="13572" max="13572" width="11" style="241" customWidth="1"/>
    <col min="13573" max="13573" width="11.85546875" style="241" customWidth="1"/>
    <col min="13574" max="13574" width="8.7109375" style="241"/>
    <col min="13575" max="13575" width="10.42578125" style="241" customWidth="1"/>
    <col min="13576" max="13576" width="9.7109375" style="241" customWidth="1"/>
    <col min="13577" max="13577" width="6.140625" style="241" customWidth="1"/>
    <col min="13578" max="13579" width="8.7109375" style="241"/>
    <col min="13580" max="13580" width="10.140625" style="241" customWidth="1"/>
    <col min="13581" max="13581" width="12.85546875" style="241" customWidth="1"/>
    <col min="13582" max="13582" width="13.28515625" style="241" customWidth="1"/>
    <col min="13583" max="13824" width="8.7109375" style="241"/>
    <col min="13825" max="13825" width="3" style="241" customWidth="1"/>
    <col min="13826" max="13827" width="8.7109375" style="241"/>
    <col min="13828" max="13828" width="11" style="241" customWidth="1"/>
    <col min="13829" max="13829" width="11.85546875" style="241" customWidth="1"/>
    <col min="13830" max="13830" width="8.7109375" style="241"/>
    <col min="13831" max="13831" width="10.42578125" style="241" customWidth="1"/>
    <col min="13832" max="13832" width="9.7109375" style="241" customWidth="1"/>
    <col min="13833" max="13833" width="6.140625" style="241" customWidth="1"/>
    <col min="13834" max="13835" width="8.7109375" style="241"/>
    <col min="13836" max="13836" width="10.140625" style="241" customWidth="1"/>
    <col min="13837" max="13837" width="12.85546875" style="241" customWidth="1"/>
    <col min="13838" max="13838" width="13.28515625" style="241" customWidth="1"/>
    <col min="13839" max="14080" width="8.7109375" style="241"/>
    <col min="14081" max="14081" width="3" style="241" customWidth="1"/>
    <col min="14082" max="14083" width="8.7109375" style="241"/>
    <col min="14084" max="14084" width="11" style="241" customWidth="1"/>
    <col min="14085" max="14085" width="11.85546875" style="241" customWidth="1"/>
    <col min="14086" max="14086" width="8.7109375" style="241"/>
    <col min="14087" max="14087" width="10.42578125" style="241" customWidth="1"/>
    <col min="14088" max="14088" width="9.7109375" style="241" customWidth="1"/>
    <col min="14089" max="14089" width="6.140625" style="241" customWidth="1"/>
    <col min="14090" max="14091" width="8.7109375" style="241"/>
    <col min="14092" max="14092" width="10.140625" style="241" customWidth="1"/>
    <col min="14093" max="14093" width="12.85546875" style="241" customWidth="1"/>
    <col min="14094" max="14094" width="13.28515625" style="241" customWidth="1"/>
    <col min="14095" max="14336" width="8.7109375" style="241"/>
    <col min="14337" max="14337" width="3" style="241" customWidth="1"/>
    <col min="14338" max="14339" width="8.7109375" style="241"/>
    <col min="14340" max="14340" width="11" style="241" customWidth="1"/>
    <col min="14341" max="14341" width="11.85546875" style="241" customWidth="1"/>
    <col min="14342" max="14342" width="8.7109375" style="241"/>
    <col min="14343" max="14343" width="10.42578125" style="241" customWidth="1"/>
    <col min="14344" max="14344" width="9.7109375" style="241" customWidth="1"/>
    <col min="14345" max="14345" width="6.140625" style="241" customWidth="1"/>
    <col min="14346" max="14347" width="8.7109375" style="241"/>
    <col min="14348" max="14348" width="10.140625" style="241" customWidth="1"/>
    <col min="14349" max="14349" width="12.85546875" style="241" customWidth="1"/>
    <col min="14350" max="14350" width="13.28515625" style="241" customWidth="1"/>
    <col min="14351" max="14592" width="8.7109375" style="241"/>
    <col min="14593" max="14593" width="3" style="241" customWidth="1"/>
    <col min="14594" max="14595" width="8.7109375" style="241"/>
    <col min="14596" max="14596" width="11" style="241" customWidth="1"/>
    <col min="14597" max="14597" width="11.85546875" style="241" customWidth="1"/>
    <col min="14598" max="14598" width="8.7109375" style="241"/>
    <col min="14599" max="14599" width="10.42578125" style="241" customWidth="1"/>
    <col min="14600" max="14600" width="9.7109375" style="241" customWidth="1"/>
    <col min="14601" max="14601" width="6.140625" style="241" customWidth="1"/>
    <col min="14602" max="14603" width="8.7109375" style="241"/>
    <col min="14604" max="14604" width="10.140625" style="241" customWidth="1"/>
    <col min="14605" max="14605" width="12.85546875" style="241" customWidth="1"/>
    <col min="14606" max="14606" width="13.28515625" style="241" customWidth="1"/>
    <col min="14607" max="14848" width="8.7109375" style="241"/>
    <col min="14849" max="14849" width="3" style="241" customWidth="1"/>
    <col min="14850" max="14851" width="8.7109375" style="241"/>
    <col min="14852" max="14852" width="11" style="241" customWidth="1"/>
    <col min="14853" max="14853" width="11.85546875" style="241" customWidth="1"/>
    <col min="14854" max="14854" width="8.7109375" style="241"/>
    <col min="14855" max="14855" width="10.42578125" style="241" customWidth="1"/>
    <col min="14856" max="14856" width="9.7109375" style="241" customWidth="1"/>
    <col min="14857" max="14857" width="6.140625" style="241" customWidth="1"/>
    <col min="14858" max="14859" width="8.7109375" style="241"/>
    <col min="14860" max="14860" width="10.140625" style="241" customWidth="1"/>
    <col min="14861" max="14861" width="12.85546875" style="241" customWidth="1"/>
    <col min="14862" max="14862" width="13.28515625" style="241" customWidth="1"/>
    <col min="14863" max="15104" width="8.7109375" style="241"/>
    <col min="15105" max="15105" width="3" style="241" customWidth="1"/>
    <col min="15106" max="15107" width="8.7109375" style="241"/>
    <col min="15108" max="15108" width="11" style="241" customWidth="1"/>
    <col min="15109" max="15109" width="11.85546875" style="241" customWidth="1"/>
    <col min="15110" max="15110" width="8.7109375" style="241"/>
    <col min="15111" max="15111" width="10.42578125" style="241" customWidth="1"/>
    <col min="15112" max="15112" width="9.7109375" style="241" customWidth="1"/>
    <col min="15113" max="15113" width="6.140625" style="241" customWidth="1"/>
    <col min="15114" max="15115" width="8.7109375" style="241"/>
    <col min="15116" max="15116" width="10.140625" style="241" customWidth="1"/>
    <col min="15117" max="15117" width="12.85546875" style="241" customWidth="1"/>
    <col min="15118" max="15118" width="13.28515625" style="241" customWidth="1"/>
    <col min="15119" max="15360" width="8.7109375" style="241"/>
    <col min="15361" max="15361" width="3" style="241" customWidth="1"/>
    <col min="15362" max="15363" width="8.7109375" style="241"/>
    <col min="15364" max="15364" width="11" style="241" customWidth="1"/>
    <col min="15365" max="15365" width="11.85546875" style="241" customWidth="1"/>
    <col min="15366" max="15366" width="8.7109375" style="241"/>
    <col min="15367" max="15367" width="10.42578125" style="241" customWidth="1"/>
    <col min="15368" max="15368" width="9.7109375" style="241" customWidth="1"/>
    <col min="15369" max="15369" width="6.140625" style="241" customWidth="1"/>
    <col min="15370" max="15371" width="8.7109375" style="241"/>
    <col min="15372" max="15372" width="10.140625" style="241" customWidth="1"/>
    <col min="15373" max="15373" width="12.85546875" style="241" customWidth="1"/>
    <col min="15374" max="15374" width="13.28515625" style="241" customWidth="1"/>
    <col min="15375" max="15616" width="8.7109375" style="241"/>
    <col min="15617" max="15617" width="3" style="241" customWidth="1"/>
    <col min="15618" max="15619" width="8.7109375" style="241"/>
    <col min="15620" max="15620" width="11" style="241" customWidth="1"/>
    <col min="15621" max="15621" width="11.85546875" style="241" customWidth="1"/>
    <col min="15622" max="15622" width="8.7109375" style="241"/>
    <col min="15623" max="15623" width="10.42578125" style="241" customWidth="1"/>
    <col min="15624" max="15624" width="9.7109375" style="241" customWidth="1"/>
    <col min="15625" max="15625" width="6.140625" style="241" customWidth="1"/>
    <col min="15626" max="15627" width="8.7109375" style="241"/>
    <col min="15628" max="15628" width="10.140625" style="241" customWidth="1"/>
    <col min="15629" max="15629" width="12.85546875" style="241" customWidth="1"/>
    <col min="15630" max="15630" width="13.28515625" style="241" customWidth="1"/>
    <col min="15631" max="15872" width="8.7109375" style="241"/>
    <col min="15873" max="15873" width="3" style="241" customWidth="1"/>
    <col min="15874" max="15875" width="8.7109375" style="241"/>
    <col min="15876" max="15876" width="11" style="241" customWidth="1"/>
    <col min="15877" max="15877" width="11.85546875" style="241" customWidth="1"/>
    <col min="15878" max="15878" width="8.7109375" style="241"/>
    <col min="15879" max="15879" width="10.42578125" style="241" customWidth="1"/>
    <col min="15880" max="15880" width="9.7109375" style="241" customWidth="1"/>
    <col min="15881" max="15881" width="6.140625" style="241" customWidth="1"/>
    <col min="15882" max="15883" width="8.7109375" style="241"/>
    <col min="15884" max="15884" width="10.140625" style="241" customWidth="1"/>
    <col min="15885" max="15885" width="12.85546875" style="241" customWidth="1"/>
    <col min="15886" max="15886" width="13.28515625" style="241" customWidth="1"/>
    <col min="15887" max="16128" width="8.7109375" style="241"/>
    <col min="16129" max="16129" width="3" style="241" customWidth="1"/>
    <col min="16130" max="16131" width="8.7109375" style="241"/>
    <col min="16132" max="16132" width="11" style="241" customWidth="1"/>
    <col min="16133" max="16133" width="11.85546875" style="241" customWidth="1"/>
    <col min="16134" max="16134" width="8.7109375" style="241"/>
    <col min="16135" max="16135" width="10.42578125" style="241" customWidth="1"/>
    <col min="16136" max="16136" width="9.7109375" style="241" customWidth="1"/>
    <col min="16137" max="16137" width="6.140625" style="241" customWidth="1"/>
    <col min="16138" max="16139" width="8.7109375" style="241"/>
    <col min="16140" max="16140" width="10.140625" style="241" customWidth="1"/>
    <col min="16141" max="16141" width="12.85546875" style="241" customWidth="1"/>
    <col min="16142" max="16142" width="13.28515625" style="241" customWidth="1"/>
    <col min="16143" max="16384" width="8.7109375" style="241"/>
  </cols>
  <sheetData>
    <row r="1" spans="1:14" x14ac:dyDescent="0.25">
      <c r="A1" s="636" t="s">
        <v>1401</v>
      </c>
      <c r="B1" s="637"/>
      <c r="C1" s="638"/>
    </row>
    <row r="2" spans="1:14" x14ac:dyDescent="0.25">
      <c r="A2" s="639" t="s">
        <v>1402</v>
      </c>
      <c r="B2" s="640"/>
      <c r="C2" s="641"/>
    </row>
    <row r="3" spans="1:14" ht="15.75" thickBot="1" x14ac:dyDescent="0.3">
      <c r="A3" s="642" t="s">
        <v>1403</v>
      </c>
      <c r="B3" s="643"/>
      <c r="C3" s="644"/>
    </row>
    <row r="4" spans="1:14" x14ac:dyDescent="0.25">
      <c r="A4" s="665" t="s">
        <v>1459</v>
      </c>
      <c r="B4" s="665"/>
      <c r="C4" s="665"/>
      <c r="D4" s="665"/>
      <c r="E4" s="665"/>
      <c r="F4" s="665"/>
      <c r="G4" s="665"/>
      <c r="H4" s="665"/>
      <c r="I4" s="665"/>
      <c r="J4" s="665"/>
      <c r="K4" s="665"/>
      <c r="L4" s="665"/>
      <c r="M4" s="665"/>
      <c r="N4" s="665"/>
    </row>
    <row r="5" spans="1:14" s="315" customFormat="1" ht="34.5" thickBot="1" x14ac:dyDescent="0.3">
      <c r="A5" s="430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315" customFormat="1" ht="13.5" thickBot="1" x14ac:dyDescent="0.3">
      <c r="A6" s="408">
        <v>9</v>
      </c>
      <c r="B6" s="615" t="s">
        <v>1460</v>
      </c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6"/>
    </row>
    <row r="7" spans="1:14" s="57" customFormat="1" ht="33.75" x14ac:dyDescent="0.2">
      <c r="A7" s="426">
        <v>1</v>
      </c>
      <c r="B7" s="431" t="s">
        <v>688</v>
      </c>
      <c r="C7" s="431" t="s">
        <v>689</v>
      </c>
      <c r="D7" s="431" t="s">
        <v>666</v>
      </c>
      <c r="E7" s="431" t="s">
        <v>643</v>
      </c>
      <c r="F7" s="432">
        <v>765</v>
      </c>
      <c r="G7" s="433">
        <v>1</v>
      </c>
      <c r="H7" s="434">
        <v>7</v>
      </c>
      <c r="I7" s="431" t="s">
        <v>667</v>
      </c>
      <c r="J7" s="431" t="s">
        <v>690</v>
      </c>
      <c r="K7" s="431" t="s">
        <v>691</v>
      </c>
      <c r="L7" s="431" t="s">
        <v>156</v>
      </c>
      <c r="M7" s="435">
        <v>7877411967</v>
      </c>
      <c r="N7" s="436" t="s">
        <v>34</v>
      </c>
    </row>
    <row r="8" spans="1:14" s="57" customFormat="1" ht="33.75" x14ac:dyDescent="0.2">
      <c r="A8" s="426">
        <f>+A7+1</f>
        <v>2</v>
      </c>
      <c r="B8" s="344" t="s">
        <v>673</v>
      </c>
      <c r="C8" s="344" t="s">
        <v>1461</v>
      </c>
      <c r="D8" s="344"/>
      <c r="E8" s="344" t="s">
        <v>643</v>
      </c>
      <c r="F8" s="347">
        <v>765</v>
      </c>
      <c r="G8" s="341">
        <v>1</v>
      </c>
      <c r="H8" s="409">
        <v>12</v>
      </c>
      <c r="I8" s="344" t="s">
        <v>60</v>
      </c>
      <c r="J8" s="344" t="s">
        <v>675</v>
      </c>
      <c r="K8" s="344" t="s">
        <v>676</v>
      </c>
      <c r="L8" s="344" t="s">
        <v>174</v>
      </c>
      <c r="M8" s="348" t="s">
        <v>677</v>
      </c>
      <c r="N8" s="332"/>
    </row>
    <row r="9" spans="1:14" s="57" customFormat="1" ht="45" x14ac:dyDescent="0.2">
      <c r="A9" s="426">
        <f t="shared" ref="A9:A15" si="0">+A8+1</f>
        <v>3</v>
      </c>
      <c r="B9" s="112" t="s">
        <v>1462</v>
      </c>
      <c r="C9" s="112" t="s">
        <v>1463</v>
      </c>
      <c r="D9" s="112" t="s">
        <v>34</v>
      </c>
      <c r="E9" s="112" t="s">
        <v>643</v>
      </c>
      <c r="F9" s="327">
        <v>765</v>
      </c>
      <c r="G9" s="328">
        <v>1</v>
      </c>
      <c r="H9" s="437">
        <v>9</v>
      </c>
      <c r="I9" s="112" t="s">
        <v>60</v>
      </c>
      <c r="J9" s="112" t="s">
        <v>172</v>
      </c>
      <c r="K9" s="112" t="s">
        <v>644</v>
      </c>
      <c r="L9" s="112" t="s">
        <v>174</v>
      </c>
      <c r="M9" s="330" t="s">
        <v>645</v>
      </c>
      <c r="N9" s="331">
        <v>7877414782</v>
      </c>
    </row>
    <row r="10" spans="1:14" s="57" customFormat="1" ht="22.5" x14ac:dyDescent="0.2">
      <c r="A10" s="426">
        <f t="shared" si="0"/>
        <v>4</v>
      </c>
      <c r="B10" s="112" t="s">
        <v>509</v>
      </c>
      <c r="C10" s="112" t="s">
        <v>510</v>
      </c>
      <c r="D10" s="112" t="s">
        <v>511</v>
      </c>
      <c r="E10" s="112" t="s">
        <v>512</v>
      </c>
      <c r="F10" s="327">
        <v>775</v>
      </c>
      <c r="G10" s="328">
        <v>1</v>
      </c>
      <c r="H10" s="437">
        <v>12</v>
      </c>
      <c r="I10" s="112" t="s">
        <v>296</v>
      </c>
      <c r="J10" s="112" t="s">
        <v>513</v>
      </c>
      <c r="K10" s="112" t="s">
        <v>514</v>
      </c>
      <c r="L10" s="112" t="s">
        <v>43</v>
      </c>
      <c r="M10" s="330">
        <v>7877423169</v>
      </c>
      <c r="N10" s="331">
        <v>7877420210</v>
      </c>
    </row>
    <row r="11" spans="1:14" s="57" customFormat="1" ht="22.5" x14ac:dyDescent="0.2">
      <c r="A11" s="426">
        <f t="shared" si="0"/>
        <v>5</v>
      </c>
      <c r="B11" s="112" t="s">
        <v>664</v>
      </c>
      <c r="C11" s="112" t="s">
        <v>665</v>
      </c>
      <c r="D11" s="112" t="s">
        <v>666</v>
      </c>
      <c r="E11" s="112" t="s">
        <v>643</v>
      </c>
      <c r="F11" s="327">
        <v>765</v>
      </c>
      <c r="G11" s="328">
        <v>1</v>
      </c>
      <c r="H11" s="437">
        <v>13</v>
      </c>
      <c r="I11" s="112" t="s">
        <v>114</v>
      </c>
      <c r="J11" s="112" t="s">
        <v>1464</v>
      </c>
      <c r="K11" s="112" t="s">
        <v>1465</v>
      </c>
      <c r="L11" s="112" t="s">
        <v>174</v>
      </c>
      <c r="M11" s="330">
        <v>7877410663</v>
      </c>
      <c r="N11" s="331">
        <v>7877410663</v>
      </c>
    </row>
    <row r="12" spans="1:14" s="57" customFormat="1" ht="33.75" x14ac:dyDescent="0.2">
      <c r="A12" s="426">
        <f t="shared" si="0"/>
        <v>6</v>
      </c>
      <c r="B12" s="112" t="s">
        <v>556</v>
      </c>
      <c r="C12" s="112" t="s">
        <v>557</v>
      </c>
      <c r="D12" s="112" t="s">
        <v>34</v>
      </c>
      <c r="E12" s="112" t="s">
        <v>558</v>
      </c>
      <c r="F12" s="327">
        <v>773</v>
      </c>
      <c r="G12" s="328">
        <v>1</v>
      </c>
      <c r="H12" s="437">
        <v>17</v>
      </c>
      <c r="I12" s="112" t="s">
        <v>114</v>
      </c>
      <c r="J12" s="112" t="s">
        <v>1466</v>
      </c>
      <c r="K12" s="112" t="s">
        <v>1467</v>
      </c>
      <c r="L12" s="112" t="s">
        <v>174</v>
      </c>
      <c r="M12" s="330">
        <v>7878891713</v>
      </c>
      <c r="N12" s="331">
        <v>7878894319</v>
      </c>
    </row>
    <row r="13" spans="1:14" s="57" customFormat="1" ht="22.5" x14ac:dyDescent="0.2">
      <c r="A13" s="426">
        <f t="shared" si="0"/>
        <v>7</v>
      </c>
      <c r="B13" s="112" t="s">
        <v>680</v>
      </c>
      <c r="C13" s="112" t="s">
        <v>681</v>
      </c>
      <c r="D13" s="112" t="s">
        <v>682</v>
      </c>
      <c r="E13" s="112" t="s">
        <v>643</v>
      </c>
      <c r="F13" s="327">
        <v>765</v>
      </c>
      <c r="G13" s="328">
        <v>1</v>
      </c>
      <c r="H13" s="437">
        <v>15</v>
      </c>
      <c r="I13" s="112" t="s">
        <v>667</v>
      </c>
      <c r="J13" s="112" t="s">
        <v>683</v>
      </c>
      <c r="K13" s="112" t="s">
        <v>684</v>
      </c>
      <c r="L13" s="112" t="s">
        <v>174</v>
      </c>
      <c r="M13" s="330">
        <v>7877414661</v>
      </c>
      <c r="N13" s="331">
        <v>7877412978</v>
      </c>
    </row>
    <row r="14" spans="1:14" s="57" customFormat="1" ht="22.5" x14ac:dyDescent="0.2">
      <c r="A14" s="426">
        <f t="shared" si="0"/>
        <v>8</v>
      </c>
      <c r="B14" s="112" t="s">
        <v>648</v>
      </c>
      <c r="C14" s="112" t="s">
        <v>649</v>
      </c>
      <c r="D14" s="112" t="s">
        <v>650</v>
      </c>
      <c r="E14" s="112" t="s">
        <v>643</v>
      </c>
      <c r="F14" s="327">
        <v>765</v>
      </c>
      <c r="G14" s="328">
        <v>2</v>
      </c>
      <c r="H14" s="437">
        <v>16</v>
      </c>
      <c r="I14" s="112" t="s">
        <v>114</v>
      </c>
      <c r="J14" s="112" t="s">
        <v>651</v>
      </c>
      <c r="K14" s="112" t="s">
        <v>652</v>
      </c>
      <c r="L14" s="112" t="s">
        <v>174</v>
      </c>
      <c r="M14" s="330">
        <v>7877418525</v>
      </c>
      <c r="N14" s="331">
        <v>7877413215</v>
      </c>
    </row>
    <row r="15" spans="1:14" s="57" customFormat="1" ht="23.25" thickBot="1" x14ac:dyDescent="0.25">
      <c r="A15" s="426">
        <f t="shared" si="0"/>
        <v>9</v>
      </c>
      <c r="B15" s="365" t="s">
        <v>656</v>
      </c>
      <c r="C15" s="365" t="s">
        <v>657</v>
      </c>
      <c r="D15" s="365" t="s">
        <v>34</v>
      </c>
      <c r="E15" s="365" t="s">
        <v>643</v>
      </c>
      <c r="F15" s="366">
        <v>765</v>
      </c>
      <c r="G15" s="367">
        <v>1</v>
      </c>
      <c r="H15" s="438">
        <v>19</v>
      </c>
      <c r="I15" s="365" t="s">
        <v>114</v>
      </c>
      <c r="J15" s="365" t="s">
        <v>658</v>
      </c>
      <c r="K15" s="365" t="s">
        <v>659</v>
      </c>
      <c r="L15" s="365" t="s">
        <v>174</v>
      </c>
      <c r="M15" s="369" t="s">
        <v>660</v>
      </c>
      <c r="N15" s="370">
        <v>7877412797</v>
      </c>
    </row>
    <row r="16" spans="1:14" s="57" customFormat="1" ht="13.5" thickBot="1" x14ac:dyDescent="0.25">
      <c r="A16" s="439"/>
      <c r="B16" s="334"/>
      <c r="C16" s="334"/>
      <c r="D16" s="334"/>
      <c r="E16" s="334"/>
      <c r="F16" s="335"/>
      <c r="G16" s="424"/>
      <c r="H16" s="440">
        <f>SUM(H7:H15)</f>
        <v>120</v>
      </c>
      <c r="I16" s="334"/>
      <c r="J16" s="334"/>
      <c r="K16" s="334"/>
      <c r="L16" s="334"/>
      <c r="M16" s="337"/>
      <c r="N16" s="337"/>
    </row>
    <row r="17" spans="1:14" s="57" customFormat="1" ht="13.5" thickBot="1" x14ac:dyDescent="0.25">
      <c r="A17" s="338">
        <v>12</v>
      </c>
      <c r="B17" s="666" t="s">
        <v>1468</v>
      </c>
      <c r="C17" s="666"/>
      <c r="D17" s="666"/>
      <c r="E17" s="666"/>
      <c r="F17" s="666"/>
      <c r="G17" s="666"/>
      <c r="H17" s="666"/>
      <c r="I17" s="666"/>
      <c r="J17" s="666"/>
      <c r="K17" s="666"/>
      <c r="L17" s="666"/>
      <c r="M17" s="666"/>
      <c r="N17" s="667"/>
    </row>
    <row r="18" spans="1:14" s="57" customFormat="1" ht="22.5" x14ac:dyDescent="0.2">
      <c r="A18" s="355">
        <v>1</v>
      </c>
      <c r="B18" s="112" t="s">
        <v>81</v>
      </c>
      <c r="C18" s="112" t="s">
        <v>83</v>
      </c>
      <c r="D18" s="112" t="s">
        <v>34</v>
      </c>
      <c r="E18" s="112" t="s">
        <v>59</v>
      </c>
      <c r="F18" s="327">
        <v>979</v>
      </c>
      <c r="G18" s="328">
        <v>1</v>
      </c>
      <c r="H18" s="350">
        <v>12</v>
      </c>
      <c r="I18" s="112" t="s">
        <v>40</v>
      </c>
      <c r="J18" s="112" t="s">
        <v>84</v>
      </c>
      <c r="K18" s="112" t="s">
        <v>85</v>
      </c>
      <c r="L18" s="112" t="s">
        <v>43</v>
      </c>
      <c r="M18" s="330">
        <v>7877288400</v>
      </c>
      <c r="N18" s="331">
        <v>7872682411</v>
      </c>
    </row>
    <row r="19" spans="1:14" s="57" customFormat="1" ht="22.5" x14ac:dyDescent="0.2">
      <c r="A19" s="355">
        <f t="shared" ref="A19:A20" si="1">+A18+1</f>
        <v>2</v>
      </c>
      <c r="B19" s="112" t="s">
        <v>160</v>
      </c>
      <c r="C19" s="112" t="s">
        <v>161</v>
      </c>
      <c r="D19" s="112" t="s">
        <v>162</v>
      </c>
      <c r="E19" s="112" t="s">
        <v>59</v>
      </c>
      <c r="F19" s="327">
        <v>979</v>
      </c>
      <c r="G19" s="328">
        <v>1</v>
      </c>
      <c r="H19" s="350">
        <v>12</v>
      </c>
      <c r="I19" s="112" t="s">
        <v>40</v>
      </c>
      <c r="J19" s="112" t="s">
        <v>163</v>
      </c>
      <c r="K19" s="112" t="s">
        <v>164</v>
      </c>
      <c r="L19" s="112" t="s">
        <v>43</v>
      </c>
      <c r="M19" s="330">
        <v>7877279457</v>
      </c>
      <c r="N19" s="331" t="s">
        <v>34</v>
      </c>
    </row>
    <row r="20" spans="1:14" s="57" customFormat="1" ht="22.5" x14ac:dyDescent="0.2">
      <c r="A20" s="355">
        <f t="shared" si="1"/>
        <v>3</v>
      </c>
      <c r="B20" s="112" t="s">
        <v>268</v>
      </c>
      <c r="C20" s="112" t="s">
        <v>269</v>
      </c>
      <c r="D20" s="112" t="s">
        <v>34</v>
      </c>
      <c r="E20" s="112" t="s">
        <v>89</v>
      </c>
      <c r="F20" s="327">
        <v>911</v>
      </c>
      <c r="G20" s="328">
        <v>1</v>
      </c>
      <c r="H20" s="350">
        <v>13</v>
      </c>
      <c r="I20" s="112" t="s">
        <v>114</v>
      </c>
      <c r="J20" s="112" t="s">
        <v>270</v>
      </c>
      <c r="K20" s="112" t="s">
        <v>271</v>
      </c>
      <c r="L20" s="112" t="s">
        <v>174</v>
      </c>
      <c r="M20" s="330">
        <v>7872006340</v>
      </c>
      <c r="N20" s="331" t="s">
        <v>34</v>
      </c>
    </row>
    <row r="21" spans="1:14" s="57" customFormat="1" ht="33.75" x14ac:dyDescent="0.2">
      <c r="A21" s="355">
        <f>+A20+1</f>
        <v>4</v>
      </c>
      <c r="B21" s="112" t="s">
        <v>447</v>
      </c>
      <c r="C21" s="112" t="s">
        <v>448</v>
      </c>
      <c r="D21" s="112" t="s">
        <v>34</v>
      </c>
      <c r="E21" s="112" t="s">
        <v>89</v>
      </c>
      <c r="F21" s="327">
        <v>901</v>
      </c>
      <c r="G21" s="328">
        <v>0</v>
      </c>
      <c r="H21" s="350">
        <v>8</v>
      </c>
      <c r="I21" s="112" t="s">
        <v>296</v>
      </c>
      <c r="J21" s="112" t="s">
        <v>1469</v>
      </c>
      <c r="K21" s="112" t="s">
        <v>450</v>
      </c>
      <c r="L21" s="112" t="s">
        <v>43</v>
      </c>
      <c r="M21" s="330" t="s">
        <v>451</v>
      </c>
      <c r="N21" s="331" t="s">
        <v>34</v>
      </c>
    </row>
    <row r="22" spans="1:14" s="57" customFormat="1" ht="33.75" x14ac:dyDescent="0.2">
      <c r="A22" s="355">
        <f t="shared" ref="A22:A26" si="2">+A21+1</f>
        <v>5</v>
      </c>
      <c r="B22" s="112" t="s">
        <v>502</v>
      </c>
      <c r="C22" s="112" t="s">
        <v>503</v>
      </c>
      <c r="D22" s="112" t="s">
        <v>34</v>
      </c>
      <c r="E22" s="112" t="s">
        <v>89</v>
      </c>
      <c r="F22" s="327">
        <v>913</v>
      </c>
      <c r="G22" s="328">
        <v>1</v>
      </c>
      <c r="H22" s="350">
        <v>18</v>
      </c>
      <c r="I22" s="112" t="s">
        <v>40</v>
      </c>
      <c r="J22" s="112" t="s">
        <v>504</v>
      </c>
      <c r="K22" s="112" t="s">
        <v>401</v>
      </c>
      <c r="L22" s="112" t="s">
        <v>43</v>
      </c>
      <c r="M22" s="330">
        <v>7877274617</v>
      </c>
      <c r="N22" s="331" t="s">
        <v>34</v>
      </c>
    </row>
    <row r="23" spans="1:14" s="57" customFormat="1" ht="22.5" x14ac:dyDescent="0.2">
      <c r="A23" s="355">
        <f t="shared" si="2"/>
        <v>6</v>
      </c>
      <c r="B23" s="112" t="s">
        <v>299</v>
      </c>
      <c r="C23" s="112" t="s">
        <v>300</v>
      </c>
      <c r="D23" s="112" t="s">
        <v>171</v>
      </c>
      <c r="E23" s="112" t="s">
        <v>89</v>
      </c>
      <c r="F23" s="327">
        <v>911</v>
      </c>
      <c r="G23" s="328">
        <v>2</v>
      </c>
      <c r="H23" s="350">
        <v>19</v>
      </c>
      <c r="I23" s="112" t="s">
        <v>29</v>
      </c>
      <c r="J23" s="112" t="s">
        <v>301</v>
      </c>
      <c r="K23" s="112" t="s">
        <v>302</v>
      </c>
      <c r="L23" s="112" t="s">
        <v>217</v>
      </c>
      <c r="M23" s="330">
        <v>7877273302</v>
      </c>
      <c r="N23" s="331">
        <v>7872680772</v>
      </c>
    </row>
    <row r="24" spans="1:14" s="57" customFormat="1" ht="33.75" x14ac:dyDescent="0.2">
      <c r="A24" s="355">
        <f t="shared" si="2"/>
        <v>7</v>
      </c>
      <c r="B24" s="112" t="s">
        <v>1470</v>
      </c>
      <c r="C24" s="112" t="s">
        <v>366</v>
      </c>
      <c r="D24" s="112" t="s">
        <v>180</v>
      </c>
      <c r="E24" s="112" t="s">
        <v>89</v>
      </c>
      <c r="F24" s="327">
        <v>9071710</v>
      </c>
      <c r="G24" s="328">
        <v>1</v>
      </c>
      <c r="H24" s="350">
        <v>20</v>
      </c>
      <c r="I24" s="112" t="s">
        <v>40</v>
      </c>
      <c r="J24" s="112" t="s">
        <v>367</v>
      </c>
      <c r="K24" s="112" t="s">
        <v>368</v>
      </c>
      <c r="L24" s="112" t="s">
        <v>53</v>
      </c>
      <c r="M24" s="330">
        <v>7872899191</v>
      </c>
      <c r="N24" s="331" t="s">
        <v>34</v>
      </c>
    </row>
    <row r="25" spans="1:14" s="57" customFormat="1" ht="22.5" x14ac:dyDescent="0.2">
      <c r="A25" s="355">
        <f t="shared" si="2"/>
        <v>8</v>
      </c>
      <c r="B25" s="112" t="s">
        <v>359</v>
      </c>
      <c r="C25" s="112" t="s">
        <v>360</v>
      </c>
      <c r="D25" s="112" t="s">
        <v>34</v>
      </c>
      <c r="E25" s="112" t="s">
        <v>89</v>
      </c>
      <c r="F25" s="327">
        <v>901</v>
      </c>
      <c r="G25" s="328">
        <v>1</v>
      </c>
      <c r="H25" s="350">
        <v>24</v>
      </c>
      <c r="I25" s="112" t="s">
        <v>40</v>
      </c>
      <c r="J25" s="112" t="s">
        <v>361</v>
      </c>
      <c r="K25" s="112" t="s">
        <v>362</v>
      </c>
      <c r="L25" s="112" t="s">
        <v>43</v>
      </c>
      <c r="M25" s="330">
        <v>7877222014</v>
      </c>
      <c r="N25" s="331" t="s">
        <v>34</v>
      </c>
    </row>
    <row r="26" spans="1:14" s="57" customFormat="1" ht="33.75" x14ac:dyDescent="0.2">
      <c r="A26" s="355">
        <f t="shared" si="2"/>
        <v>9</v>
      </c>
      <c r="B26" s="112" t="s">
        <v>287</v>
      </c>
      <c r="C26" s="112" t="s">
        <v>288</v>
      </c>
      <c r="D26" s="112" t="s">
        <v>180</v>
      </c>
      <c r="E26" s="112" t="s">
        <v>89</v>
      </c>
      <c r="F26" s="327">
        <v>907</v>
      </c>
      <c r="G26" s="328">
        <v>1</v>
      </c>
      <c r="H26" s="350">
        <v>25</v>
      </c>
      <c r="I26" s="112" t="s">
        <v>29</v>
      </c>
      <c r="J26" s="112" t="s">
        <v>289</v>
      </c>
      <c r="K26" s="112" t="s">
        <v>290</v>
      </c>
      <c r="L26" s="112" t="s">
        <v>32</v>
      </c>
      <c r="M26" s="330">
        <v>7877223861</v>
      </c>
      <c r="N26" s="331">
        <v>7877230391</v>
      </c>
    </row>
    <row r="27" spans="1:14" s="57" customFormat="1" ht="34.5" thickBot="1" x14ac:dyDescent="0.25">
      <c r="A27" s="355">
        <f>+A26+1</f>
        <v>10</v>
      </c>
      <c r="B27" s="360" t="s">
        <v>474</v>
      </c>
      <c r="C27" s="360" t="s">
        <v>475</v>
      </c>
      <c r="D27" s="112" t="s">
        <v>180</v>
      </c>
      <c r="E27" s="112" t="s">
        <v>89</v>
      </c>
      <c r="F27" s="327">
        <v>908</v>
      </c>
      <c r="G27" s="358"/>
      <c r="H27" s="441">
        <v>13</v>
      </c>
      <c r="I27" s="360" t="s">
        <v>40</v>
      </c>
      <c r="J27" s="360" t="s">
        <v>476</v>
      </c>
      <c r="K27" s="360" t="s">
        <v>477</v>
      </c>
      <c r="L27" s="365" t="s">
        <v>43</v>
      </c>
      <c r="M27" s="361" t="s">
        <v>478</v>
      </c>
      <c r="N27" s="362" t="s">
        <v>34</v>
      </c>
    </row>
    <row r="28" spans="1:14" s="57" customFormat="1" ht="23.25" thickBot="1" x14ac:dyDescent="0.25">
      <c r="A28" s="355">
        <f>+A27+1</f>
        <v>11</v>
      </c>
      <c r="B28" s="360" t="s">
        <v>496</v>
      </c>
      <c r="C28" s="360" t="s">
        <v>497</v>
      </c>
      <c r="D28" s="365" t="s">
        <v>34</v>
      </c>
      <c r="E28" s="360" t="s">
        <v>89</v>
      </c>
      <c r="F28" s="384">
        <v>911</v>
      </c>
      <c r="G28" s="358"/>
      <c r="H28" s="441">
        <v>10</v>
      </c>
      <c r="I28" s="360" t="s">
        <v>40</v>
      </c>
      <c r="J28" s="360" t="s">
        <v>1418</v>
      </c>
      <c r="K28" s="360" t="s">
        <v>498</v>
      </c>
      <c r="L28" s="365" t="s">
        <v>43</v>
      </c>
      <c r="M28" s="361" t="s">
        <v>499</v>
      </c>
      <c r="N28" s="362" t="s">
        <v>34</v>
      </c>
    </row>
    <row r="29" spans="1:14" s="57" customFormat="1" ht="34.5" thickBot="1" x14ac:dyDescent="0.25">
      <c r="A29" s="355">
        <f t="shared" ref="A29" si="3">+A28+1</f>
        <v>12</v>
      </c>
      <c r="B29" s="365" t="s">
        <v>393</v>
      </c>
      <c r="C29" s="365" t="s">
        <v>394</v>
      </c>
      <c r="D29" s="365" t="s">
        <v>34</v>
      </c>
      <c r="E29" s="365" t="s">
        <v>89</v>
      </c>
      <c r="F29" s="366">
        <v>907</v>
      </c>
      <c r="G29" s="367">
        <v>0</v>
      </c>
      <c r="H29" s="442">
        <v>25</v>
      </c>
      <c r="I29" s="365" t="s">
        <v>40</v>
      </c>
      <c r="J29" s="365" t="s">
        <v>93</v>
      </c>
      <c r="K29" s="365" t="s">
        <v>395</v>
      </c>
      <c r="L29" s="365" t="s">
        <v>43</v>
      </c>
      <c r="M29" s="369">
        <v>7877228640</v>
      </c>
      <c r="N29" s="370">
        <v>7877254921</v>
      </c>
    </row>
    <row r="30" spans="1:14" s="57" customFormat="1" ht="13.5" thickBot="1" x14ac:dyDescent="0.25">
      <c r="A30" s="439"/>
      <c r="B30" s="334"/>
      <c r="C30" s="334"/>
      <c r="D30" s="334"/>
      <c r="E30" s="334"/>
      <c r="F30" s="335"/>
      <c r="G30" s="424"/>
      <c r="H30" s="443">
        <f>SUM(H18:H29)</f>
        <v>199</v>
      </c>
      <c r="I30" s="334"/>
      <c r="J30" s="334"/>
      <c r="K30" s="334"/>
      <c r="L30" s="334"/>
      <c r="M30" s="337"/>
      <c r="N30" s="337"/>
    </row>
    <row r="31" spans="1:14" s="57" customFormat="1" ht="13.5" thickBot="1" x14ac:dyDescent="0.25">
      <c r="A31" s="444">
        <v>5</v>
      </c>
      <c r="B31" s="595" t="s">
        <v>1471</v>
      </c>
      <c r="C31" s="595"/>
      <c r="D31" s="595"/>
      <c r="E31" s="595"/>
      <c r="F31" s="595"/>
      <c r="G31" s="595"/>
      <c r="H31" s="595"/>
      <c r="I31" s="595"/>
      <c r="J31" s="595"/>
      <c r="K31" s="595"/>
      <c r="L31" s="595"/>
      <c r="M31" s="595"/>
      <c r="N31" s="596"/>
    </row>
    <row r="32" spans="1:14" s="57" customFormat="1" ht="22.5" x14ac:dyDescent="0.2">
      <c r="A32" s="355">
        <v>1</v>
      </c>
      <c r="B32" s="112" t="s">
        <v>1028</v>
      </c>
      <c r="C32" s="112" t="s">
        <v>1029</v>
      </c>
      <c r="D32" s="112" t="s">
        <v>1030</v>
      </c>
      <c r="E32" s="112" t="s">
        <v>1015</v>
      </c>
      <c r="F32" s="327">
        <v>677</v>
      </c>
      <c r="G32" s="328">
        <v>1</v>
      </c>
      <c r="H32" s="381">
        <v>7</v>
      </c>
      <c r="I32" s="112" t="s">
        <v>107</v>
      </c>
      <c r="J32" s="112" t="s">
        <v>1031</v>
      </c>
      <c r="K32" s="112" t="s">
        <v>1032</v>
      </c>
      <c r="L32" s="112" t="s">
        <v>174</v>
      </c>
      <c r="M32" s="330">
        <v>7878230147</v>
      </c>
      <c r="N32" s="331" t="s">
        <v>34</v>
      </c>
    </row>
    <row r="33" spans="1:14" s="57" customFormat="1" ht="33.75" x14ac:dyDescent="0.2">
      <c r="A33" s="355">
        <v>2</v>
      </c>
      <c r="B33" s="112" t="s">
        <v>1012</v>
      </c>
      <c r="C33" s="112" t="s">
        <v>1013</v>
      </c>
      <c r="D33" s="112" t="s">
        <v>1014</v>
      </c>
      <c r="E33" s="112" t="s">
        <v>1015</v>
      </c>
      <c r="F33" s="327">
        <v>677</v>
      </c>
      <c r="G33" s="328">
        <v>1</v>
      </c>
      <c r="H33" s="381">
        <v>9</v>
      </c>
      <c r="I33" s="112" t="s">
        <v>40</v>
      </c>
      <c r="J33" s="112" t="s">
        <v>1016</v>
      </c>
      <c r="K33" s="112" t="s">
        <v>1017</v>
      </c>
      <c r="L33" s="112" t="s">
        <v>43</v>
      </c>
      <c r="M33" s="330">
        <v>7878238550</v>
      </c>
      <c r="N33" s="331">
        <v>7878238550</v>
      </c>
    </row>
    <row r="34" spans="1:14" s="57" customFormat="1" ht="45" x14ac:dyDescent="0.2">
      <c r="A34" s="355">
        <f>+A33+1</f>
        <v>3</v>
      </c>
      <c r="B34" s="112" t="s">
        <v>1057</v>
      </c>
      <c r="C34" s="112" t="s">
        <v>1058</v>
      </c>
      <c r="D34" s="112" t="s">
        <v>34</v>
      </c>
      <c r="E34" s="112" t="s">
        <v>1015</v>
      </c>
      <c r="F34" s="327">
        <v>677</v>
      </c>
      <c r="G34" s="328">
        <v>1</v>
      </c>
      <c r="H34" s="381">
        <v>21</v>
      </c>
      <c r="I34" s="112" t="s">
        <v>114</v>
      </c>
      <c r="J34" s="112" t="s">
        <v>1059</v>
      </c>
      <c r="K34" s="112" t="s">
        <v>1060</v>
      </c>
      <c r="L34" s="112" t="s">
        <v>174</v>
      </c>
      <c r="M34" s="330">
        <v>7878235654</v>
      </c>
      <c r="N34" s="331">
        <v>7878230224</v>
      </c>
    </row>
    <row r="35" spans="1:14" s="57" customFormat="1" ht="33.75" x14ac:dyDescent="0.2">
      <c r="A35" s="355">
        <f t="shared" ref="A35:A36" si="4">+A34+1</f>
        <v>4</v>
      </c>
      <c r="B35" s="112" t="s">
        <v>943</v>
      </c>
      <c r="C35" s="112" t="s">
        <v>944</v>
      </c>
      <c r="D35" s="112" t="s">
        <v>945</v>
      </c>
      <c r="E35" s="112" t="s">
        <v>946</v>
      </c>
      <c r="F35" s="327">
        <v>667</v>
      </c>
      <c r="G35" s="328">
        <v>1</v>
      </c>
      <c r="H35" s="381">
        <v>13</v>
      </c>
      <c r="I35" s="112" t="s">
        <v>40</v>
      </c>
      <c r="J35" s="112" t="s">
        <v>61</v>
      </c>
      <c r="K35" s="112" t="s">
        <v>947</v>
      </c>
      <c r="L35" s="112" t="s">
        <v>43</v>
      </c>
      <c r="M35" s="330">
        <v>7878996162</v>
      </c>
      <c r="N35" s="331">
        <v>7878996162</v>
      </c>
    </row>
    <row r="36" spans="1:14" s="57" customFormat="1" ht="23.25" thickBot="1" x14ac:dyDescent="0.25">
      <c r="A36" s="355">
        <f t="shared" si="4"/>
        <v>5</v>
      </c>
      <c r="B36" s="365" t="s">
        <v>810</v>
      </c>
      <c r="C36" s="365" t="s">
        <v>811</v>
      </c>
      <c r="D36" s="365" t="s">
        <v>812</v>
      </c>
      <c r="E36" s="365" t="s">
        <v>798</v>
      </c>
      <c r="F36" s="366">
        <v>605</v>
      </c>
      <c r="G36" s="367">
        <v>1</v>
      </c>
      <c r="H36" s="445">
        <v>24</v>
      </c>
      <c r="I36" s="365" t="s">
        <v>40</v>
      </c>
      <c r="J36" s="365" t="s">
        <v>457</v>
      </c>
      <c r="K36" s="365" t="s">
        <v>813</v>
      </c>
      <c r="L36" s="365" t="s">
        <v>43</v>
      </c>
      <c r="M36" s="369">
        <v>7878828341</v>
      </c>
      <c r="N36" s="370">
        <v>7878826818</v>
      </c>
    </row>
    <row r="37" spans="1:14" ht="15.75" thickBot="1" x14ac:dyDescent="0.3">
      <c r="H37" s="447">
        <f>SUM(H32:H36)</f>
        <v>74</v>
      </c>
    </row>
    <row r="38" spans="1:14" ht="15.75" thickBot="1" x14ac:dyDescent="0.3">
      <c r="H38" s="448"/>
    </row>
    <row r="39" spans="1:14" ht="15.75" thickBot="1" x14ac:dyDescent="0.3">
      <c r="A39" s="449">
        <v>1</v>
      </c>
      <c r="B39" s="657" t="s">
        <v>1472</v>
      </c>
      <c r="C39" s="658"/>
      <c r="D39" s="658"/>
      <c r="E39" s="658"/>
      <c r="F39" s="658"/>
      <c r="G39" s="658"/>
      <c r="H39" s="658"/>
      <c r="I39" s="658"/>
      <c r="J39" s="658"/>
      <c r="K39" s="658"/>
      <c r="L39" s="658"/>
      <c r="M39" s="658"/>
      <c r="N39" s="659"/>
    </row>
    <row r="40" spans="1:14" ht="34.5" thickBot="1" x14ac:dyDescent="0.3">
      <c r="A40" s="355">
        <v>1</v>
      </c>
      <c r="B40" s="112" t="s">
        <v>1155</v>
      </c>
      <c r="C40" s="112" t="s">
        <v>1156</v>
      </c>
      <c r="D40" s="112" t="s">
        <v>1157</v>
      </c>
      <c r="E40" s="112" t="s">
        <v>1128</v>
      </c>
      <c r="F40" s="327">
        <v>716</v>
      </c>
      <c r="G40" s="328">
        <v>1</v>
      </c>
      <c r="H40" s="450">
        <v>9</v>
      </c>
      <c r="I40" s="112" t="s">
        <v>1007</v>
      </c>
      <c r="J40" s="112" t="s">
        <v>1159</v>
      </c>
      <c r="K40" s="112" t="s">
        <v>1473</v>
      </c>
      <c r="L40" s="365" t="s">
        <v>43</v>
      </c>
      <c r="M40" s="330" t="s">
        <v>1161</v>
      </c>
      <c r="N40" s="331" t="s">
        <v>34</v>
      </c>
    </row>
    <row r="41" spans="1:14" ht="15.75" thickBot="1" x14ac:dyDescent="0.3">
      <c r="A41" s="451"/>
      <c r="B41" s="452"/>
      <c r="C41" s="452"/>
      <c r="D41" s="452"/>
      <c r="E41" s="452"/>
      <c r="F41" s="453"/>
      <c r="G41" s="454"/>
      <c r="H41" s="455">
        <f>SUM(H40)</f>
        <v>9</v>
      </c>
      <c r="I41" s="452"/>
      <c r="J41" s="452"/>
      <c r="K41" s="452"/>
      <c r="L41" s="452"/>
      <c r="M41" s="456"/>
      <c r="N41" s="457"/>
    </row>
    <row r="42" spans="1:14" ht="15.75" thickBot="1" x14ac:dyDescent="0.3">
      <c r="H42" s="448"/>
    </row>
    <row r="43" spans="1:14" s="57" customFormat="1" ht="13.5" thickBot="1" x14ac:dyDescent="0.25">
      <c r="A43" s="458">
        <v>1</v>
      </c>
      <c r="B43" s="660" t="s">
        <v>1474</v>
      </c>
      <c r="C43" s="661"/>
      <c r="D43" s="661"/>
      <c r="E43" s="661"/>
      <c r="F43" s="661"/>
      <c r="G43" s="661"/>
      <c r="H43" s="661"/>
      <c r="I43" s="661"/>
      <c r="J43" s="661"/>
      <c r="K43" s="661"/>
      <c r="L43" s="661"/>
      <c r="M43" s="661"/>
      <c r="N43" s="662"/>
    </row>
    <row r="44" spans="1:14" s="57" customFormat="1" ht="45.75" thickBot="1" x14ac:dyDescent="0.25">
      <c r="A44" s="355">
        <v>1</v>
      </c>
      <c r="B44" s="112" t="s">
        <v>1194</v>
      </c>
      <c r="C44" s="112" t="s">
        <v>1475</v>
      </c>
      <c r="D44" s="112"/>
      <c r="E44" s="112" t="s">
        <v>1196</v>
      </c>
      <c r="F44" s="327">
        <v>794</v>
      </c>
      <c r="G44" s="328">
        <v>1</v>
      </c>
      <c r="H44" s="459">
        <v>18</v>
      </c>
      <c r="I44" s="112" t="s">
        <v>296</v>
      </c>
      <c r="J44" s="112" t="s">
        <v>1476</v>
      </c>
      <c r="K44" s="112" t="s">
        <v>1198</v>
      </c>
      <c r="L44" s="365" t="s">
        <v>43</v>
      </c>
      <c r="M44" s="330" t="s">
        <v>1199</v>
      </c>
      <c r="N44" s="331" t="s">
        <v>34</v>
      </c>
    </row>
    <row r="45" spans="1:14" s="57" customFormat="1" ht="13.5" thickBot="1" x14ac:dyDescent="0.25">
      <c r="A45" s="451"/>
      <c r="B45" s="452"/>
      <c r="C45" s="452"/>
      <c r="D45" s="452"/>
      <c r="E45" s="452"/>
      <c r="F45" s="453"/>
      <c r="G45" s="454"/>
      <c r="H45" s="460">
        <f>SUM(H44)</f>
        <v>18</v>
      </c>
      <c r="I45" s="452"/>
      <c r="J45" s="452"/>
      <c r="K45" s="452"/>
      <c r="L45" s="452"/>
      <c r="M45" s="456"/>
      <c r="N45" s="457"/>
    </row>
    <row r="46" spans="1:14" x14ac:dyDescent="0.25">
      <c r="G46" s="461"/>
      <c r="H46" s="448"/>
      <c r="I46"/>
    </row>
    <row r="48" spans="1:14" x14ac:dyDescent="0.25">
      <c r="A48" s="663" t="s">
        <v>1477</v>
      </c>
      <c r="B48" s="664"/>
      <c r="C48" s="664"/>
      <c r="D48" s="664"/>
      <c r="E48" s="664"/>
      <c r="F48" s="664"/>
      <c r="G48" s="664"/>
      <c r="H48" s="402">
        <f>+H16+H30+H37+H45+H41</f>
        <v>420</v>
      </c>
    </row>
    <row r="49" spans="1:8" x14ac:dyDescent="0.25">
      <c r="A49" s="635" t="s">
        <v>1478</v>
      </c>
      <c r="B49" s="635"/>
      <c r="C49" s="635"/>
      <c r="D49" s="635"/>
      <c r="E49" s="635"/>
      <c r="F49" s="635"/>
      <c r="G49" s="635"/>
      <c r="H49" s="402">
        <f>A6+A17+A31+A43+A39</f>
        <v>28</v>
      </c>
    </row>
  </sheetData>
  <mergeCells count="11">
    <mergeCell ref="B17:N17"/>
    <mergeCell ref="A1:C1"/>
    <mergeCell ref="A2:C2"/>
    <mergeCell ref="A3:C3"/>
    <mergeCell ref="A4:N4"/>
    <mergeCell ref="B6:N6"/>
    <mergeCell ref="B31:N31"/>
    <mergeCell ref="B39:N39"/>
    <mergeCell ref="B43:N43"/>
    <mergeCell ref="A48:G48"/>
    <mergeCell ref="A49:G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Overall</vt:lpstr>
      <vt:lpstr>Coordenadas</vt:lpstr>
      <vt:lpstr>Pet-Friendly</vt:lpstr>
      <vt:lpstr>Spa&amp;Messag.</vt:lpstr>
      <vt:lpstr>Old San Juan</vt:lpstr>
      <vt:lpstr>Casino</vt:lpstr>
      <vt:lpstr>Hotel</vt:lpstr>
      <vt:lpstr>Paradores</vt:lpstr>
      <vt:lpstr>Guest Houses</vt:lpstr>
      <vt:lpstr>Condo-Hoteles</vt:lpstr>
      <vt:lpstr>Resorts</vt:lpstr>
      <vt:lpstr>Time - Sharing</vt:lpstr>
      <vt:lpstr>B&amp;B</vt:lpstr>
      <vt:lpstr>Posadas</vt:lpstr>
      <vt:lpstr>Hosteles</vt:lpstr>
      <vt:lpstr>Glamping</vt:lpstr>
      <vt:lpstr>Excluídas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Daliza Cruz Queeman</dc:creator>
  <cp:lastModifiedBy>Daliza Cruz Queeman</cp:lastModifiedBy>
  <dcterms:created xsi:type="dcterms:W3CDTF">2021-07-13T13:38:55Z</dcterms:created>
  <dcterms:modified xsi:type="dcterms:W3CDTF">2021-07-13T20:03:48Z</dcterms:modified>
</cp:coreProperties>
</file>